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80" windowHeight="8400" activeTab="0"/>
  </bookViews>
  <sheets>
    <sheet name="AD incadrat " sheetId="1" r:id="rId1"/>
  </sheets>
  <definedNames/>
  <calcPr fullCalcOnLoad="1"/>
</workbook>
</file>

<file path=xl/sharedStrings.xml><?xml version="1.0" encoding="utf-8"?>
<sst xmlns="http://schemas.openxmlformats.org/spreadsheetml/2006/main" count="433" uniqueCount="292">
  <si>
    <t>COD CPV</t>
  </si>
  <si>
    <t>20.01.01</t>
  </si>
  <si>
    <t>20.01.02</t>
  </si>
  <si>
    <t>20.01.04</t>
  </si>
  <si>
    <t>20.01.03</t>
  </si>
  <si>
    <t>20.01.08</t>
  </si>
  <si>
    <t>20.01.09</t>
  </si>
  <si>
    <t>20.01.30</t>
  </si>
  <si>
    <t>20.02</t>
  </si>
  <si>
    <t>20.05.30</t>
  </si>
  <si>
    <t>20.14</t>
  </si>
  <si>
    <t>50750000-7</t>
  </si>
  <si>
    <t>15511700-0</t>
  </si>
  <si>
    <t>30125100-2</t>
  </si>
  <si>
    <t>50730000-1</t>
  </si>
  <si>
    <t>IX</t>
  </si>
  <si>
    <t>22852100-8</t>
  </si>
  <si>
    <t>XVII</t>
  </si>
  <si>
    <t>XIX</t>
  </si>
  <si>
    <t>XX</t>
  </si>
  <si>
    <t>XXI</t>
  </si>
  <si>
    <t>XXII</t>
  </si>
  <si>
    <t>20.11</t>
  </si>
  <si>
    <t>XXIII</t>
  </si>
  <si>
    <t>XXVI</t>
  </si>
  <si>
    <t xml:space="preserve">  DIRECŢIA GENERALĂ DE PAŞAPOARTE</t>
  </si>
  <si>
    <t>TITLUL II</t>
  </si>
  <si>
    <t>XXVIII</t>
  </si>
  <si>
    <t>XXXII</t>
  </si>
  <si>
    <t>30197000-6</t>
  </si>
  <si>
    <t>90511000-2</t>
  </si>
  <si>
    <t>18424300-0</t>
  </si>
  <si>
    <t>39831240-0</t>
  </si>
  <si>
    <t>39833000-0</t>
  </si>
  <si>
    <t>39811300-3</t>
  </si>
  <si>
    <t>39831200-8</t>
  </si>
  <si>
    <t>39830000-9</t>
  </si>
  <si>
    <t>19640000-4</t>
  </si>
  <si>
    <t>50413200-5</t>
  </si>
  <si>
    <t>31411000-0</t>
  </si>
  <si>
    <t>31532910-6</t>
  </si>
  <si>
    <t xml:space="preserve">                  APROB,</t>
  </si>
  <si>
    <t>39224100-9</t>
  </si>
  <si>
    <t>50532300-6</t>
  </si>
  <si>
    <t>20.15</t>
  </si>
  <si>
    <t xml:space="preserve">  Nr.................... din .........................</t>
  </si>
  <si>
    <t>XXXIV</t>
  </si>
  <si>
    <t>39831600-2</t>
  </si>
  <si>
    <t>39224350-6</t>
  </si>
  <si>
    <t>XXXV</t>
  </si>
  <si>
    <t>71631000-0</t>
  </si>
  <si>
    <t>Francare corespondenţă</t>
  </si>
  <si>
    <t>Service imprimante şi aparate de multiplicat</t>
  </si>
  <si>
    <t>50720000-8</t>
  </si>
  <si>
    <t>33711900-6</t>
  </si>
  <si>
    <t>39224330-0</t>
  </si>
  <si>
    <t>Servicii de măsurare a noxelor şi pulberilor din aer (arhivă)</t>
  </si>
  <si>
    <t>39224310-4</t>
  </si>
  <si>
    <t>64112000-4</t>
  </si>
  <si>
    <t>71610000-7</t>
  </si>
  <si>
    <t>*</t>
  </si>
  <si>
    <t>Service echipamente de climatizare</t>
  </si>
  <si>
    <t xml:space="preserve">     MINISTERUL  AFACERILOR INTERNE</t>
  </si>
  <si>
    <t>33761000-2</t>
  </si>
  <si>
    <t>44411100-5</t>
  </si>
  <si>
    <t>44316510-6</t>
  </si>
  <si>
    <t>50711000-2</t>
  </si>
  <si>
    <t>20.01.06</t>
  </si>
  <si>
    <t>Servicii de dezinsecţie, dezinfecţie şi deratizare</t>
  </si>
  <si>
    <t>Nr. crt.</t>
  </si>
  <si>
    <t>50313200-4</t>
  </si>
  <si>
    <t>XVI</t>
  </si>
  <si>
    <t>90921000-9</t>
  </si>
  <si>
    <t>30237100-0</t>
  </si>
  <si>
    <t>XXVII</t>
  </si>
  <si>
    <t xml:space="preserve">         ÎNTOCMIT,</t>
  </si>
  <si>
    <t xml:space="preserve">      Mara Mihaela</t>
  </si>
  <si>
    <t xml:space="preserve">   cms. şef de poliţie</t>
  </si>
  <si>
    <t>V*</t>
  </si>
  <si>
    <t>VII</t>
  </si>
  <si>
    <t>XIII</t>
  </si>
  <si>
    <t>XXIX</t>
  </si>
  <si>
    <t>20.30.30</t>
  </si>
  <si>
    <t xml:space="preserve">   </t>
  </si>
  <si>
    <t>TITLUL XIII</t>
  </si>
  <si>
    <t>OBIECTUL ACHIZIȚIEI DIRECTE</t>
  </si>
  <si>
    <t>Data estimată pentru inițiere</t>
  </si>
  <si>
    <t>Data estimată pentru finalizare</t>
  </si>
  <si>
    <t>I*</t>
  </si>
  <si>
    <t>III*</t>
  </si>
  <si>
    <t>Servicii de verificare tehnică a dispozitivelor de siguranță</t>
  </si>
  <si>
    <t>VIII</t>
  </si>
  <si>
    <t>X</t>
  </si>
  <si>
    <t>XI</t>
  </si>
  <si>
    <t>XVIII</t>
  </si>
  <si>
    <t>Achiziţie piese de schimb pentru informatică</t>
  </si>
  <si>
    <t>71550000-8</t>
  </si>
  <si>
    <t>XXX</t>
  </si>
  <si>
    <t>XXXIII</t>
  </si>
  <si>
    <t xml:space="preserve">         VIZAT,</t>
  </si>
  <si>
    <t xml:space="preserve">       Comisar șef de poliţie</t>
  </si>
  <si>
    <t>Servicii de măsurare și interpretare a noxelor şi pulberilor din aer (Serviciul Arhivă)</t>
  </si>
  <si>
    <t>71.01.02</t>
  </si>
  <si>
    <t>Stații de lucru</t>
  </si>
  <si>
    <t>Servicii de operator RSVTI</t>
  </si>
  <si>
    <t xml:space="preserve">Valoare estimată </t>
  </si>
  <si>
    <t>Lei fără T.V.A.</t>
  </si>
  <si>
    <t>Lei cu T.V.A.</t>
  </si>
  <si>
    <t>sursa de finanțare - bugetul de stat</t>
  </si>
  <si>
    <t>Art. bugetar</t>
  </si>
  <si>
    <t>II*</t>
  </si>
  <si>
    <t>Achiziție materiale pentru curăţenie</t>
  </si>
  <si>
    <t>Materiale pentru curățenie</t>
  </si>
  <si>
    <t>50324100-3</t>
  </si>
  <si>
    <t xml:space="preserve">Servicii de întreținere și revizie generală grup electrogen (1 Nicolae Iorga) </t>
  </si>
  <si>
    <t>martie</t>
  </si>
  <si>
    <t>Servicii de întreținere și reparare a imprimantelor şi aparatelor de multiplicat</t>
  </si>
  <si>
    <t>aprilie</t>
  </si>
  <si>
    <t>Servicii poştale de distribuție a corespondenței</t>
  </si>
  <si>
    <t>90923000-3</t>
  </si>
  <si>
    <t>mai</t>
  </si>
  <si>
    <t>35811200-4</t>
  </si>
  <si>
    <t>10.02.03</t>
  </si>
  <si>
    <t>Achiziție articole mărunte de birou</t>
  </si>
  <si>
    <t>iunie</t>
  </si>
  <si>
    <t>iulie</t>
  </si>
  <si>
    <t>31532110-8</t>
  </si>
  <si>
    <t>92232000-6</t>
  </si>
  <si>
    <t>decembrie</t>
  </si>
  <si>
    <t>noiembrie</t>
  </si>
  <si>
    <t>35300000-7</t>
  </si>
  <si>
    <t>octombrie</t>
  </si>
  <si>
    <t>septembrie</t>
  </si>
  <si>
    <t>Achiziție materiale pentru protecţia muncii</t>
  </si>
  <si>
    <t>18143000-3</t>
  </si>
  <si>
    <t>18114000-1</t>
  </si>
  <si>
    <t>18110000-3</t>
  </si>
  <si>
    <t>18221100-5</t>
  </si>
  <si>
    <t>18812200-6</t>
  </si>
  <si>
    <t>august</t>
  </si>
  <si>
    <t>Achiziţie materiale pentru reparaţii curente</t>
  </si>
  <si>
    <t>Cartuşe de toner pentru imprimante şi multifuncţionale</t>
  </si>
  <si>
    <t>38520000-6</t>
  </si>
  <si>
    <t>30213300-8</t>
  </si>
  <si>
    <t xml:space="preserve">                VERIFICAT,</t>
  </si>
  <si>
    <t xml:space="preserve">         cms. şef de poliţie</t>
  </si>
  <si>
    <t xml:space="preserve">          Spiridon Cosmin</t>
  </si>
  <si>
    <t xml:space="preserve">              CENTRALIZATOR PE ARTICOLE BUGETARE </t>
  </si>
  <si>
    <t>20.01.01 (pt. Planul Tipografic)</t>
  </si>
  <si>
    <t>Service ascensoare</t>
  </si>
  <si>
    <t xml:space="preserve">Servicii de întreținere și revizie generală a ascensoarelor (2 Calea Floreasca + 2 Nicolae Iorga) </t>
  </si>
  <si>
    <t>Service centrale termice</t>
  </si>
  <si>
    <t>Service grup electrogen</t>
  </si>
  <si>
    <t>Achiziție lapte praf antidot</t>
  </si>
  <si>
    <t>Achiziție lapte praf antidot (pentru personalul Serviciului Arhivă)</t>
  </si>
  <si>
    <t xml:space="preserve">Service sisteme </t>
  </si>
  <si>
    <t>XXXI</t>
  </si>
  <si>
    <t>Achiziţie servicii de verificare și încărcare stingătoare</t>
  </si>
  <si>
    <t>Servicii de colectare a deşeurilor menajere</t>
  </si>
  <si>
    <t>VI*</t>
  </si>
  <si>
    <t xml:space="preserve">   DE ACORD, ROG APROBAŢI,</t>
  </si>
  <si>
    <t>44318000-2</t>
  </si>
  <si>
    <t>31214000-9</t>
  </si>
  <si>
    <t>31214100-0</t>
  </si>
  <si>
    <t>31224100-3</t>
  </si>
  <si>
    <t>Obiecte de inventar pentru comunicații și informatică</t>
  </si>
  <si>
    <t>30232110-8</t>
  </si>
  <si>
    <t>31532500-9</t>
  </si>
  <si>
    <t>Achiziție obiecte de inventar</t>
  </si>
  <si>
    <t>39112000-0</t>
  </si>
  <si>
    <t>39152000-2</t>
  </si>
  <si>
    <t>XXV</t>
  </si>
  <si>
    <t>Achiziție obiecte de inventar pentru sectorul AGCH</t>
  </si>
  <si>
    <t xml:space="preserve">Achiziție muniție </t>
  </si>
  <si>
    <t>30199230-1</t>
  </si>
  <si>
    <t>Achizție obiecte de inventar pentru sectorul intendență</t>
  </si>
  <si>
    <t>39711130-9</t>
  </si>
  <si>
    <t>30191400-8</t>
  </si>
  <si>
    <t>44423230-2</t>
  </si>
  <si>
    <t>XXXVI</t>
  </si>
  <si>
    <t>Servicii de mentenanță a sistemului de arhivă electronică</t>
  </si>
  <si>
    <t>XII</t>
  </si>
  <si>
    <t>XXXVII</t>
  </si>
  <si>
    <t>XXXVIII</t>
  </si>
  <si>
    <t>XXXIX</t>
  </si>
  <si>
    <t>90511300-5</t>
  </si>
  <si>
    <t>Reparații curente</t>
  </si>
  <si>
    <t>71319000-7</t>
  </si>
  <si>
    <t xml:space="preserve">             DIRECTOR GENERAL ADJUNCT</t>
  </si>
  <si>
    <t>Reparații echipamente de climatizare</t>
  </si>
  <si>
    <t xml:space="preserve">Servicii de colectare a deşeurilor </t>
  </si>
  <si>
    <t xml:space="preserve">Revizie generală a centralelor termice și măsurători la coșurile de fum privind gazele de ardere (1 Nicolae Iorga + 1 Calea Floreasca) </t>
  </si>
  <si>
    <t>Servicii de întreținere curentă și reparații la clădiri și instalațiile aferente</t>
  </si>
  <si>
    <t>Achiziție plicuri</t>
  </si>
  <si>
    <t>Servicii de măsurare a rezistenţei de dispersie a prizelor de pământ (Nicolae Iorga și Calea Floreasca)</t>
  </si>
  <si>
    <t>30140000-2</t>
  </si>
  <si>
    <t>30199500-5</t>
  </si>
  <si>
    <t>22852000-7</t>
  </si>
  <si>
    <t>72267000-4</t>
  </si>
  <si>
    <t>44421722-4</t>
  </si>
  <si>
    <t>45453100-8</t>
  </si>
  <si>
    <t>50800000-3</t>
  </si>
  <si>
    <t>Reparație imprimante</t>
  </si>
  <si>
    <t>XXXX</t>
  </si>
  <si>
    <t>Servicii de întreținere curentă a centralelor și a instalației de furnizare agent termic - sediul CNUPPE</t>
  </si>
  <si>
    <t>Servicii de întreținere și reparare a rețelelor electrice de interior (N. Iorga şi Calea Floreasca)</t>
  </si>
  <si>
    <t>Servicii de întreținere a echipamentelor de climatizare</t>
  </si>
  <si>
    <t>Achiziție articole echipament polițiști</t>
  </si>
  <si>
    <t>Servicii de întreținere rețele electrice de interior și măsurare prize de pământ</t>
  </si>
  <si>
    <t>decontat parțial de CNIN</t>
  </si>
  <si>
    <t>TITLUL I (ECHIPAMENT PT. POLIȚIȘTI)</t>
  </si>
  <si>
    <t xml:space="preserve">         Chestor de poliţie</t>
  </si>
  <si>
    <t>Spray iritant lacrimogen</t>
  </si>
  <si>
    <t>35220000-2</t>
  </si>
  <si>
    <t>XIV</t>
  </si>
  <si>
    <t>Servicii de colectare deșeuri reciclabile (1 mc/lună)</t>
  </si>
  <si>
    <t>Alte tipuri de deșeuri ( demolări/casări/construcții)  (1mc/lună)</t>
  </si>
  <si>
    <t>DIRECTOR GENERAL ADJUNCT</t>
  </si>
  <si>
    <t xml:space="preserve">CRISTINA-MIHAELA COJOCARIU </t>
  </si>
  <si>
    <t>Program Anual</t>
  </si>
  <si>
    <t>XXXXI</t>
  </si>
  <si>
    <t xml:space="preserve">      p. DIRECTOR GENERAL</t>
  </si>
  <si>
    <t xml:space="preserve">        MIREL TOANCĂ </t>
  </si>
  <si>
    <t>Servicii de dezinfecție pentru prevenirea infectării cu SARS-CoV-2</t>
  </si>
  <si>
    <t>Reparație hol și grup sanitar corp E + compartimentare</t>
  </si>
  <si>
    <t>20.12</t>
  </si>
  <si>
    <t>Actualizare expertiză tehnică pentru corpurile B, C, D, E</t>
  </si>
  <si>
    <t>Radioreleu</t>
  </si>
  <si>
    <t xml:space="preserve">      ANEXĂ PRIVIND ACHIZIŢIILE DIRECTE - 2021</t>
  </si>
  <si>
    <t>Reparație sistem subteran alimentare en. electrică (corp B, C, D+E)</t>
  </si>
  <si>
    <t>Reparație curentă corp B</t>
  </si>
  <si>
    <t xml:space="preserve">Servicii de verificare a echipamentelor care formează reţelele de curenţi slabi și sistemelor de avertizare și stingere incendiu (N. Iorga)                                           </t>
  </si>
  <si>
    <t xml:space="preserve">Servicii de verificare a echipamentelor care formează reţelele de curenţi slabi și sistemelor de avertizare și stingere incendiu (Calea Floreasca)                                           </t>
  </si>
  <si>
    <t xml:space="preserve">Servicii de colectare, transport, tratare și eliminare a deşeurilor medicale </t>
  </si>
  <si>
    <t>90524400-0</t>
  </si>
  <si>
    <t>Deșeuri periculoase (tonere uzate)</t>
  </si>
  <si>
    <t>Verificare și instalații gaze</t>
  </si>
  <si>
    <t>Verificare tehnică instalații gaze (Nicolae Iorga + Calea Floreasca) - 2 ani</t>
  </si>
  <si>
    <t>Revizie tehnică instalații gaze (Nicolae Iorga) - 10 ani</t>
  </si>
  <si>
    <t>45231223-4</t>
  </si>
  <si>
    <t>Abonament platformă psihologică</t>
  </si>
  <si>
    <t>Abonament platformă evaluare psihologică</t>
  </si>
  <si>
    <t>33156000-8</t>
  </si>
  <si>
    <t>Tonere pentru imprimante, copiatoare şi multifuncţionale</t>
  </si>
  <si>
    <t>Achiziție CD-uri, DVD-uri</t>
  </si>
  <si>
    <t>30234300-1</t>
  </si>
  <si>
    <t>30234400-2</t>
  </si>
  <si>
    <t>Imprimante și scannere</t>
  </si>
  <si>
    <t>Switch (5 porturi, 8 porturi)</t>
  </si>
  <si>
    <t>30420000-3</t>
  </si>
  <si>
    <t>30233132-5</t>
  </si>
  <si>
    <t>HDD-extern portabil</t>
  </si>
  <si>
    <t>Achiziție servicii de verificare şi încărcare stingătoare (3 buc P50)</t>
  </si>
  <si>
    <t>Achiziție stingătoare P6</t>
  </si>
  <si>
    <t>35111320-4</t>
  </si>
  <si>
    <t>Expertize tehnice</t>
  </si>
  <si>
    <t>Achiziție mască contra gazelor și cartuș filtrant pentru diferite noxe chimice</t>
  </si>
  <si>
    <t xml:space="preserve">Achiziție baterii </t>
  </si>
  <si>
    <t>Abonamente cablu TV</t>
  </si>
  <si>
    <t>Abonamente cablu TV (7 ab)</t>
  </si>
  <si>
    <t>Achiziţie corpuri de iluminat, tuburi fluorescente și startere</t>
  </si>
  <si>
    <t>Achiziție materiale pentru protecţia muncii (mănuși unică folosință, măști de protecție individuale)</t>
  </si>
  <si>
    <t>Achiziție mașini de calcul cu bandă, frigider, distrugător documente, distrugător de CD/DVD</t>
  </si>
  <si>
    <t>Achiziție materiale pentru protecţia muncii (halate, salopete, cizme de cauciuc, manta de ploaie)</t>
  </si>
  <si>
    <t>Reparație curentă/întreținere corp C (acoperiș, instalații sanitare)</t>
  </si>
  <si>
    <t xml:space="preserve">august </t>
  </si>
  <si>
    <t>Achiziție scaune ergonomice, scări, căsuțe metalice, prelungitoare, suport biciclete, cutii transport documente, birouri fără sertare, rollbox</t>
  </si>
  <si>
    <t>34928400-2 </t>
  </si>
  <si>
    <t>31224810-3</t>
  </si>
  <si>
    <t>39143122-7</t>
  </si>
  <si>
    <t>39130000-2 </t>
  </si>
  <si>
    <t>Mașini, echipamente și mijloace de trasnport</t>
  </si>
  <si>
    <t>32352000-5 </t>
  </si>
  <si>
    <t>Achiziție furnituri de birou</t>
  </si>
  <si>
    <t>Achiziție coperţi arhivă, mape documente, bibliorafturi și dosare</t>
  </si>
  <si>
    <t>XXXXII</t>
  </si>
  <si>
    <t>XXXXIII</t>
  </si>
  <si>
    <t>Pentru poziţiile II, III, IV, V, VII, XIII, XVI, cheltuielile sunt suportate integral de către CNIN</t>
  </si>
  <si>
    <t>Revizie/reparații geamuri termopan CNUPPE</t>
  </si>
  <si>
    <t>Expertiză tehnică rezistență planșeu peste subsol + subsol (CNUPPE)</t>
  </si>
  <si>
    <t xml:space="preserve"> încadrat în buget</t>
  </si>
  <si>
    <t>IV</t>
  </si>
  <si>
    <t>XXIV*</t>
  </si>
  <si>
    <t>XV*</t>
  </si>
  <si>
    <t>Buget</t>
  </si>
  <si>
    <t xml:space="preserve">decontat parțial de CNIN </t>
  </si>
  <si>
    <t xml:space="preserve">   î.  Contabil şef</t>
  </si>
  <si>
    <t>cms.șef</t>
  </si>
  <si>
    <t>Olteanu Mihaela-Camelia</t>
  </si>
  <si>
    <t>Încărcător acumulatori</t>
  </si>
  <si>
    <t>31420000-9</t>
  </si>
  <si>
    <t>Baterii / acumulatori (pentru telecomenzi, lanterne, dispencere)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</si>
</sst>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[$-418]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dddd\,\ mmmm\ dd\,\ yyyy"/>
    <numFmt numFmtId="186" formatCode="[$-409]d\-mmm\-yy;@"/>
    <numFmt numFmtId="187" formatCode="#,##0.00\ &quot;lei&quot;"/>
    <numFmt numFmtId="188" formatCode="[$-409]dd\-mmm\-yy;@"/>
    <numFmt numFmtId="189" formatCode="yyyy\-mm\-dd;@"/>
    <numFmt numFmtId="190" formatCode="[$-409]d\-mmm\-yyyy;@"/>
    <numFmt numFmtId="191" formatCode="#,##0.00\ &quot;lei&quot;;[Red]#,##0.00\ &quot;lei&quot;"/>
    <numFmt numFmtId="192" formatCode="#,##0.00;[Red]#,##0.00"/>
    <numFmt numFmtId="193" formatCode="dd/mm/yy;@"/>
    <numFmt numFmtId="194" formatCode="0.00_ ;[Red]\-0.00\ "/>
    <numFmt numFmtId="195" formatCode="#,##0.00_ ;[Red]\-#,##0.00\ "/>
    <numFmt numFmtId="196" formatCode="#,##0.0000"/>
    <numFmt numFmtId="197" formatCode="[$-409]h:mm:ss\ AM/PM"/>
    <numFmt numFmtId="198" formatCode="00000"/>
    <numFmt numFmtId="199" formatCode="&quot;$&quot;#,##0.00"/>
    <numFmt numFmtId="200" formatCode="[$-409]d\-mmm;@"/>
    <numFmt numFmtId="201" formatCode="[$-418]mmm\-yy;@"/>
    <numFmt numFmtId="202" formatCode="[$-409]dddd\,\ mmmm\ d\,\ yyyy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44444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18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86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86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4" fontId="9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4" fillId="0" borderId="11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86" fontId="5" fillId="0" borderId="12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" fontId="6" fillId="0" borderId="0" xfId="0" applyNumberFormat="1" applyFont="1" applyFill="1" applyAlignment="1">
      <alignment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186" fontId="10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86" fontId="5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186" fontId="8" fillId="0" borderId="17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4" fontId="5" fillId="0" borderId="12" xfId="0" applyNumberFormat="1" applyFont="1" applyBorder="1" applyAlignment="1">
      <alignment vertical="center"/>
    </xf>
    <xf numFmtId="0" fontId="4" fillId="0" borderId="0" xfId="0" applyFont="1" applyFill="1" applyBorder="1" applyAlignment="1">
      <alignment wrapText="1"/>
    </xf>
    <xf numFmtId="186" fontId="10" fillId="0" borderId="17" xfId="0" applyNumberFormat="1" applyFont="1" applyBorder="1" applyAlignment="1">
      <alignment/>
    </xf>
    <xf numFmtId="186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186" fontId="5" fillId="0" borderId="18" xfId="0" applyNumberFormat="1" applyFont="1" applyBorder="1" applyAlignment="1">
      <alignment/>
    </xf>
    <xf numFmtId="186" fontId="5" fillId="0" borderId="17" xfId="0" applyNumberFormat="1" applyFont="1" applyBorder="1" applyAlignment="1">
      <alignment/>
    </xf>
    <xf numFmtId="0" fontId="5" fillId="0" borderId="13" xfId="0" applyFont="1" applyFill="1" applyBorder="1" applyAlignment="1">
      <alignment vertical="center" wrapText="1"/>
    </xf>
    <xf numFmtId="0" fontId="5" fillId="0" borderId="16" xfId="0" applyFont="1" applyBorder="1" applyAlignment="1">
      <alignment/>
    </xf>
    <xf numFmtId="0" fontId="4" fillId="0" borderId="0" xfId="0" applyFont="1" applyFill="1" applyBorder="1" applyAlignment="1">
      <alignment wrapText="1"/>
    </xf>
    <xf numFmtId="186" fontId="5" fillId="0" borderId="18" xfId="0" applyNumberFormat="1" applyFont="1" applyBorder="1" applyAlignment="1">
      <alignment/>
    </xf>
    <xf numFmtId="186" fontId="5" fillId="0" borderId="17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0" fillId="0" borderId="16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186" fontId="5" fillId="0" borderId="0" xfId="0" applyNumberFormat="1" applyFont="1" applyBorder="1" applyAlignment="1">
      <alignment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vertical="center"/>
    </xf>
    <xf numFmtId="186" fontId="5" fillId="0" borderId="16" xfId="0" applyNumberFormat="1" applyFont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right" vertical="center"/>
    </xf>
    <xf numFmtId="0" fontId="5" fillId="0" borderId="12" xfId="0" applyNumberFormat="1" applyFont="1" applyBorder="1" applyAlignment="1">
      <alignment horizontal="center" vertical="center"/>
    </xf>
    <xf numFmtId="186" fontId="5" fillId="0" borderId="16" xfId="0" applyNumberFormat="1" applyFont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4" xfId="0" applyFont="1" applyBorder="1" applyAlignment="1">
      <alignment/>
    </xf>
    <xf numFmtId="4" fontId="9" fillId="0" borderId="17" xfId="0" applyNumberFormat="1" applyFont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3" fillId="0" borderId="0" xfId="0" applyFont="1" applyBorder="1" applyAlignment="1">
      <alignment horizontal="center" vertical="center"/>
    </xf>
    <xf numFmtId="4" fontId="1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4" fontId="4" fillId="0" borderId="23" xfId="0" applyNumberFormat="1" applyFont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vertical="center" wrapText="1"/>
    </xf>
    <xf numFmtId="4" fontId="4" fillId="0" borderId="21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5" fillId="0" borderId="12" xfId="0" applyNumberFormat="1" applyFont="1" applyFill="1" applyBorder="1" applyAlignment="1">
      <alignment horizontal="right" vertical="center"/>
    </xf>
    <xf numFmtId="186" fontId="5" fillId="0" borderId="12" xfId="0" applyNumberFormat="1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vertical="center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/>
    </xf>
    <xf numFmtId="0" fontId="54" fillId="0" borderId="0" xfId="0" applyFont="1" applyAlignment="1">
      <alignment/>
    </xf>
    <xf numFmtId="4" fontId="0" fillId="0" borderId="0" xfId="0" applyNumberFormat="1" applyAlignment="1">
      <alignment/>
    </xf>
    <xf numFmtId="0" fontId="55" fillId="0" borderId="0" xfId="0" applyFont="1" applyFill="1" applyAlignment="1">
      <alignment/>
    </xf>
    <xf numFmtId="4" fontId="6" fillId="0" borderId="0" xfId="0" applyNumberFormat="1" applyFont="1" applyAlignment="1">
      <alignment/>
    </xf>
    <xf numFmtId="0" fontId="5" fillId="0" borderId="15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5" fillId="0" borderId="11" xfId="0" applyFont="1" applyBorder="1" applyAlignment="1">
      <alignment/>
    </xf>
    <xf numFmtId="186" fontId="5" fillId="0" borderId="11" xfId="0" applyNumberFormat="1" applyFont="1" applyBorder="1" applyAlignment="1">
      <alignment/>
    </xf>
    <xf numFmtId="0" fontId="15" fillId="0" borderId="21" xfId="0" applyFont="1" applyBorder="1" applyAlignment="1">
      <alignment horizontal="center" vertical="center"/>
    </xf>
    <xf numFmtId="186" fontId="5" fillId="0" borderId="14" xfId="0" applyNumberFormat="1" applyFont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186" fontId="5" fillId="0" borderId="17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horizontal="right" vertical="center"/>
    </xf>
    <xf numFmtId="186" fontId="5" fillId="0" borderId="28" xfId="0" applyNumberFormat="1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16" xfId="0" applyFont="1" applyBorder="1" applyAlignment="1">
      <alignment/>
    </xf>
    <xf numFmtId="0" fontId="5" fillId="0" borderId="21" xfId="0" applyFont="1" applyBorder="1" applyAlignment="1">
      <alignment vertical="center" wrapText="1"/>
    </xf>
    <xf numFmtId="0" fontId="0" fillId="0" borderId="16" xfId="0" applyBorder="1" applyAlignment="1">
      <alignment/>
    </xf>
    <xf numFmtId="4" fontId="4" fillId="0" borderId="14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56" fillId="0" borderId="1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4" fontId="4" fillId="0" borderId="33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4" fontId="0" fillId="0" borderId="0" xfId="0" applyNumberFormat="1" applyFont="1" applyAlignment="1">
      <alignment/>
    </xf>
    <xf numFmtId="4" fontId="4" fillId="0" borderId="12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4" fillId="0" borderId="2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" fontId="4" fillId="0" borderId="22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4" fillId="0" borderId="34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34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" fontId="4" fillId="0" borderId="14" xfId="0" applyNumberFormat="1" applyFont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34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" fontId="4" fillId="0" borderId="26" xfId="0" applyNumberFormat="1" applyFont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11" xfId="0" applyBorder="1" applyAlignment="1">
      <alignment/>
    </xf>
    <xf numFmtId="0" fontId="4" fillId="0" borderId="22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4" fontId="4" fillId="0" borderId="22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86" fontId="5" fillId="0" borderId="12" xfId="0" applyNumberFormat="1" applyFont="1" applyBorder="1" applyAlignment="1">
      <alignment horizontal="center" vertical="center" wrapText="1"/>
    </xf>
    <xf numFmtId="186" fontId="5" fillId="0" borderId="12" xfId="0" applyNumberFormat="1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11" xfId="0" applyBorder="1" applyAlignment="1">
      <alignment/>
    </xf>
    <xf numFmtId="0" fontId="0" fillId="0" borderId="34" xfId="0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13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4" fillId="0" borderId="22" xfId="0" applyNumberFormat="1" applyFont="1" applyFill="1" applyBorder="1" applyAlignment="1">
      <alignment vertical="center"/>
    </xf>
    <xf numFmtId="4" fontId="4" fillId="0" borderId="18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4" fontId="4" fillId="0" borderId="34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272"/>
  <sheetViews>
    <sheetView tabSelected="1" workbookViewId="0" topLeftCell="A1">
      <selection activeCell="D216" sqref="D216"/>
    </sheetView>
  </sheetViews>
  <sheetFormatPr defaultColWidth="9.140625" defaultRowHeight="12.75"/>
  <cols>
    <col min="1" max="1" width="8.00390625" style="0" customWidth="1"/>
    <col min="2" max="2" width="48.7109375" style="0" customWidth="1"/>
    <col min="3" max="3" width="12.57421875" style="0" customWidth="1"/>
    <col min="4" max="4" width="11.8515625" style="0" customWidth="1"/>
    <col min="5" max="5" width="11.7109375" style="0" customWidth="1"/>
    <col min="6" max="6" width="16.8515625" style="0" customWidth="1"/>
    <col min="7" max="7" width="11.57421875" style="0" customWidth="1"/>
    <col min="8" max="8" width="12.140625" style="0" customWidth="1"/>
  </cols>
  <sheetData>
    <row r="1" spans="1:220" ht="12.75">
      <c r="A1" s="34" t="s">
        <v>62</v>
      </c>
      <c r="B1" s="34"/>
      <c r="C1" s="34"/>
      <c r="D1" s="34"/>
      <c r="E1" s="34"/>
      <c r="F1" s="34"/>
      <c r="I1" s="34"/>
      <c r="J1" s="34"/>
      <c r="K1" s="34"/>
      <c r="L1" s="34"/>
      <c r="M1" s="34"/>
      <c r="N1" s="34"/>
      <c r="Q1" s="34"/>
      <c r="R1" s="34"/>
      <c r="S1" s="34"/>
      <c r="T1" s="34"/>
      <c r="U1" s="34"/>
      <c r="V1" s="34"/>
      <c r="Y1" s="34"/>
      <c r="Z1" s="34"/>
      <c r="AA1" s="34"/>
      <c r="AB1" s="34"/>
      <c r="AC1" s="34"/>
      <c r="AD1" s="34"/>
      <c r="AG1" s="34"/>
      <c r="AH1" s="34"/>
      <c r="AI1" s="34"/>
      <c r="AJ1" s="34"/>
      <c r="AK1" s="34"/>
      <c r="AL1" s="34"/>
      <c r="AO1" s="34"/>
      <c r="AP1" s="34"/>
      <c r="AQ1" s="34"/>
      <c r="AR1" s="34"/>
      <c r="AS1" s="34"/>
      <c r="AT1" s="34"/>
      <c r="AW1" s="34"/>
      <c r="AX1" s="34"/>
      <c r="AY1" s="34"/>
      <c r="AZ1" s="34"/>
      <c r="BA1" s="34"/>
      <c r="BB1" s="34"/>
      <c r="BE1" s="34"/>
      <c r="BF1" s="34"/>
      <c r="BG1" s="34"/>
      <c r="BH1" s="34"/>
      <c r="BI1" s="34"/>
      <c r="BJ1" s="34"/>
      <c r="BM1" s="34"/>
      <c r="BN1" s="34"/>
      <c r="BO1" s="34"/>
      <c r="BP1" s="34"/>
      <c r="BQ1" s="34"/>
      <c r="BR1" s="34"/>
      <c r="BU1" s="34"/>
      <c r="BV1" s="34"/>
      <c r="BW1" s="34"/>
      <c r="BX1" s="34"/>
      <c r="BY1" s="34"/>
      <c r="BZ1" s="34"/>
      <c r="CC1" s="34"/>
      <c r="CD1" s="34"/>
      <c r="CE1" s="34"/>
      <c r="CF1" s="34"/>
      <c r="CG1" s="34"/>
      <c r="CH1" s="34"/>
      <c r="CK1" s="34"/>
      <c r="CL1" s="34"/>
      <c r="CM1" s="34"/>
      <c r="CN1" s="34"/>
      <c r="CO1" s="34"/>
      <c r="CP1" s="34"/>
      <c r="CS1" s="34"/>
      <c r="CT1" s="34"/>
      <c r="CU1" s="34"/>
      <c r="CV1" s="34"/>
      <c r="CW1" s="34"/>
      <c r="CX1" s="34"/>
      <c r="DA1" s="34"/>
      <c r="DB1" s="34"/>
      <c r="DC1" s="34"/>
      <c r="DD1" s="34"/>
      <c r="DE1" s="34"/>
      <c r="DF1" s="34"/>
      <c r="DI1" s="34"/>
      <c r="DJ1" s="34"/>
      <c r="DK1" s="34"/>
      <c r="DL1" s="34"/>
      <c r="DM1" s="34"/>
      <c r="DN1" s="34"/>
      <c r="DQ1" s="34"/>
      <c r="DR1" s="34"/>
      <c r="DS1" s="34"/>
      <c r="DT1" s="34"/>
      <c r="DU1" s="34"/>
      <c r="DV1" s="34"/>
      <c r="DY1" s="34"/>
      <c r="DZ1" s="34"/>
      <c r="EA1" s="34"/>
      <c r="EB1" s="34"/>
      <c r="EC1" s="34"/>
      <c r="ED1" s="34"/>
      <c r="EG1" s="34"/>
      <c r="EH1" s="34"/>
      <c r="EI1" s="34"/>
      <c r="EJ1" s="34"/>
      <c r="EK1" s="34"/>
      <c r="EL1" s="34"/>
      <c r="EO1" s="34"/>
      <c r="EP1" s="34"/>
      <c r="EQ1" s="34"/>
      <c r="ER1" s="34"/>
      <c r="ES1" s="34"/>
      <c r="ET1" s="34"/>
      <c r="EW1" s="34"/>
      <c r="EX1" s="34"/>
      <c r="EY1" s="34"/>
      <c r="EZ1" s="34"/>
      <c r="FA1" s="34"/>
      <c r="FB1" s="34"/>
      <c r="FE1" s="34"/>
      <c r="FF1" s="34"/>
      <c r="FG1" s="34"/>
      <c r="FH1" s="34"/>
      <c r="FI1" s="34"/>
      <c r="FJ1" s="34"/>
      <c r="FM1" s="34"/>
      <c r="FN1" s="34"/>
      <c r="FO1" s="34"/>
      <c r="FP1" s="34"/>
      <c r="FQ1" s="34"/>
      <c r="FR1" s="34"/>
      <c r="FU1" s="34"/>
      <c r="FV1" s="34"/>
      <c r="FW1" s="34"/>
      <c r="FX1" s="34"/>
      <c r="FY1" s="34"/>
      <c r="FZ1" s="34"/>
      <c r="GC1" s="34"/>
      <c r="GD1" s="34"/>
      <c r="GE1" s="34"/>
      <c r="GF1" s="34"/>
      <c r="GG1" s="34"/>
      <c r="GH1" s="34"/>
      <c r="GK1" s="34"/>
      <c r="GL1" s="34"/>
      <c r="GM1" s="34"/>
      <c r="GN1" s="34"/>
      <c r="GO1" s="34"/>
      <c r="GP1" s="34"/>
      <c r="GS1" s="34"/>
      <c r="GT1" s="34"/>
      <c r="GU1" s="34"/>
      <c r="GV1" s="34"/>
      <c r="GW1" s="34"/>
      <c r="GX1" s="34"/>
      <c r="HA1" s="34"/>
      <c r="HB1" s="34"/>
      <c r="HC1" s="34"/>
      <c r="HD1" s="34"/>
      <c r="HE1" s="34"/>
      <c r="HF1" s="34"/>
      <c r="HI1" s="34"/>
      <c r="HJ1" s="34"/>
      <c r="HK1" s="34"/>
      <c r="HL1" s="34"/>
    </row>
    <row r="2" spans="1:220" ht="12.75">
      <c r="A2" s="34" t="s">
        <v>25</v>
      </c>
      <c r="B2" s="34"/>
      <c r="C2" s="34"/>
      <c r="D2" s="34"/>
      <c r="E2" s="34"/>
      <c r="F2" s="35"/>
      <c r="G2" s="34"/>
      <c r="I2" s="34"/>
      <c r="J2" s="34"/>
      <c r="K2" s="34"/>
      <c r="L2" s="34"/>
      <c r="M2" s="34"/>
      <c r="N2" s="35"/>
      <c r="O2" s="34"/>
      <c r="Q2" s="34"/>
      <c r="R2" s="34"/>
      <c r="S2" s="34"/>
      <c r="T2" s="34"/>
      <c r="U2" s="34"/>
      <c r="V2" s="35"/>
      <c r="W2" s="34"/>
      <c r="Y2" s="34"/>
      <c r="Z2" s="34"/>
      <c r="AA2" s="34"/>
      <c r="AB2" s="34"/>
      <c r="AC2" s="34"/>
      <c r="AD2" s="35"/>
      <c r="AE2" s="34"/>
      <c r="AG2" s="34"/>
      <c r="AH2" s="34"/>
      <c r="AI2" s="34"/>
      <c r="AJ2" s="34"/>
      <c r="AK2" s="34"/>
      <c r="AL2" s="35"/>
      <c r="AM2" s="34"/>
      <c r="AO2" s="34"/>
      <c r="AP2" s="34"/>
      <c r="AQ2" s="34"/>
      <c r="AR2" s="34"/>
      <c r="AS2" s="34"/>
      <c r="AT2" s="35"/>
      <c r="AU2" s="34"/>
      <c r="AW2" s="34"/>
      <c r="AX2" s="34"/>
      <c r="AY2" s="34"/>
      <c r="AZ2" s="34"/>
      <c r="BA2" s="34"/>
      <c r="BB2" s="35"/>
      <c r="BC2" s="34"/>
      <c r="BE2" s="34"/>
      <c r="BF2" s="34"/>
      <c r="BG2" s="34"/>
      <c r="BH2" s="34"/>
      <c r="BI2" s="34"/>
      <c r="BJ2" s="35"/>
      <c r="BK2" s="34"/>
      <c r="BM2" s="34"/>
      <c r="BN2" s="34"/>
      <c r="BO2" s="34"/>
      <c r="BP2" s="34"/>
      <c r="BQ2" s="34"/>
      <c r="BR2" s="35"/>
      <c r="BS2" s="34"/>
      <c r="BU2" s="34"/>
      <c r="BV2" s="34"/>
      <c r="BW2" s="34"/>
      <c r="BX2" s="34"/>
      <c r="BY2" s="34"/>
      <c r="BZ2" s="35"/>
      <c r="CA2" s="34"/>
      <c r="CC2" s="34"/>
      <c r="CD2" s="34"/>
      <c r="CE2" s="34"/>
      <c r="CF2" s="34"/>
      <c r="CG2" s="34"/>
      <c r="CH2" s="35"/>
      <c r="CI2" s="34"/>
      <c r="CK2" s="34"/>
      <c r="CL2" s="34"/>
      <c r="CM2" s="34"/>
      <c r="CN2" s="34"/>
      <c r="CO2" s="34"/>
      <c r="CP2" s="35"/>
      <c r="CQ2" s="34"/>
      <c r="CS2" s="34"/>
      <c r="CT2" s="34"/>
      <c r="CU2" s="34"/>
      <c r="CV2" s="34"/>
      <c r="CW2" s="34"/>
      <c r="CX2" s="35"/>
      <c r="CY2" s="34"/>
      <c r="DA2" s="34"/>
      <c r="DB2" s="34"/>
      <c r="DC2" s="34"/>
      <c r="DD2" s="34"/>
      <c r="DE2" s="34"/>
      <c r="DF2" s="35"/>
      <c r="DG2" s="34"/>
      <c r="DI2" s="34"/>
      <c r="DJ2" s="34"/>
      <c r="DK2" s="34"/>
      <c r="DL2" s="34"/>
      <c r="DM2" s="34"/>
      <c r="DN2" s="35"/>
      <c r="DO2" s="34"/>
      <c r="DQ2" s="34"/>
      <c r="DR2" s="34"/>
      <c r="DS2" s="34"/>
      <c r="DT2" s="34"/>
      <c r="DU2" s="34"/>
      <c r="DV2" s="35"/>
      <c r="DW2" s="34"/>
      <c r="DY2" s="34"/>
      <c r="DZ2" s="34"/>
      <c r="EA2" s="34"/>
      <c r="EB2" s="34"/>
      <c r="EC2" s="34"/>
      <c r="ED2" s="35"/>
      <c r="EE2" s="34"/>
      <c r="EG2" s="34"/>
      <c r="EH2" s="34"/>
      <c r="EI2" s="34"/>
      <c r="EJ2" s="34"/>
      <c r="EK2" s="34"/>
      <c r="EL2" s="35"/>
      <c r="EM2" s="34"/>
      <c r="EO2" s="34"/>
      <c r="EP2" s="34"/>
      <c r="EQ2" s="34"/>
      <c r="ER2" s="34"/>
      <c r="ES2" s="34"/>
      <c r="ET2" s="35"/>
      <c r="EU2" s="34"/>
      <c r="EW2" s="34"/>
      <c r="EX2" s="34"/>
      <c r="EY2" s="34"/>
      <c r="EZ2" s="34"/>
      <c r="FA2" s="34"/>
      <c r="FB2" s="35"/>
      <c r="FC2" s="34"/>
      <c r="FE2" s="34"/>
      <c r="FF2" s="34"/>
      <c r="FG2" s="34"/>
      <c r="FH2" s="34"/>
      <c r="FI2" s="34"/>
      <c r="FJ2" s="35"/>
      <c r="FK2" s="34"/>
      <c r="FM2" s="34"/>
      <c r="FN2" s="34"/>
      <c r="FO2" s="34"/>
      <c r="FP2" s="34"/>
      <c r="FQ2" s="34"/>
      <c r="FR2" s="35"/>
      <c r="FS2" s="34"/>
      <c r="FU2" s="34"/>
      <c r="FV2" s="34"/>
      <c r="FW2" s="34"/>
      <c r="FX2" s="34"/>
      <c r="FY2" s="34"/>
      <c r="FZ2" s="35"/>
      <c r="GA2" s="34"/>
      <c r="GC2" s="34"/>
      <c r="GD2" s="34"/>
      <c r="GE2" s="34"/>
      <c r="GF2" s="34"/>
      <c r="GG2" s="34"/>
      <c r="GH2" s="35"/>
      <c r="GI2" s="34"/>
      <c r="GK2" s="34"/>
      <c r="GL2" s="34"/>
      <c r="GM2" s="34"/>
      <c r="GN2" s="34"/>
      <c r="GO2" s="34"/>
      <c r="GP2" s="35"/>
      <c r="GQ2" s="34"/>
      <c r="GS2" s="34"/>
      <c r="GT2" s="34"/>
      <c r="GU2" s="34"/>
      <c r="GV2" s="34"/>
      <c r="GW2" s="34"/>
      <c r="GX2" s="35"/>
      <c r="GY2" s="34"/>
      <c r="HA2" s="34"/>
      <c r="HB2" s="34"/>
      <c r="HC2" s="34"/>
      <c r="HD2" s="34"/>
      <c r="HE2" s="34"/>
      <c r="HF2" s="35"/>
      <c r="HG2" s="34"/>
      <c r="HI2" s="34"/>
      <c r="HJ2" s="34"/>
      <c r="HK2" s="34"/>
      <c r="HL2" s="34"/>
    </row>
    <row r="3" spans="1:220" ht="12.75">
      <c r="A3" s="34" t="s">
        <v>45</v>
      </c>
      <c r="B3" s="34"/>
      <c r="C3" s="34"/>
      <c r="D3" s="34"/>
      <c r="E3" s="34"/>
      <c r="F3" s="105"/>
      <c r="I3" s="34"/>
      <c r="J3" s="34"/>
      <c r="K3" s="34"/>
      <c r="L3" s="34"/>
      <c r="M3" s="34"/>
      <c r="N3" s="105"/>
      <c r="Q3" s="34"/>
      <c r="R3" s="34"/>
      <c r="S3" s="34"/>
      <c r="T3" s="34"/>
      <c r="U3" s="34"/>
      <c r="V3" s="105"/>
      <c r="Y3" s="34"/>
      <c r="Z3" s="34"/>
      <c r="AA3" s="34"/>
      <c r="AB3" s="34"/>
      <c r="AC3" s="34"/>
      <c r="AD3" s="105"/>
      <c r="AG3" s="34"/>
      <c r="AH3" s="34"/>
      <c r="AI3" s="34"/>
      <c r="AJ3" s="34"/>
      <c r="AK3" s="34"/>
      <c r="AL3" s="105"/>
      <c r="AO3" s="34"/>
      <c r="AP3" s="34"/>
      <c r="AQ3" s="34"/>
      <c r="AR3" s="34"/>
      <c r="AS3" s="34"/>
      <c r="AT3" s="105"/>
      <c r="AW3" s="34"/>
      <c r="AX3" s="34"/>
      <c r="AY3" s="34"/>
      <c r="AZ3" s="34"/>
      <c r="BA3" s="34"/>
      <c r="BB3" s="105"/>
      <c r="BE3" s="34"/>
      <c r="BF3" s="34"/>
      <c r="BG3" s="34"/>
      <c r="BH3" s="34"/>
      <c r="BI3" s="34"/>
      <c r="BJ3" s="105"/>
      <c r="BM3" s="34"/>
      <c r="BN3" s="34"/>
      <c r="BO3" s="34"/>
      <c r="BP3" s="34"/>
      <c r="BQ3" s="34"/>
      <c r="BR3" s="105"/>
      <c r="BU3" s="34"/>
      <c r="BV3" s="34"/>
      <c r="BW3" s="34"/>
      <c r="BX3" s="34"/>
      <c r="BY3" s="34"/>
      <c r="BZ3" s="105"/>
      <c r="CC3" s="34"/>
      <c r="CD3" s="34"/>
      <c r="CE3" s="34"/>
      <c r="CF3" s="34"/>
      <c r="CG3" s="34"/>
      <c r="CH3" s="105"/>
      <c r="CK3" s="34"/>
      <c r="CL3" s="34"/>
      <c r="CM3" s="34"/>
      <c r="CN3" s="34"/>
      <c r="CO3" s="34"/>
      <c r="CP3" s="105"/>
      <c r="CS3" s="34"/>
      <c r="CT3" s="34"/>
      <c r="CU3" s="34"/>
      <c r="CV3" s="34"/>
      <c r="CW3" s="34"/>
      <c r="CX3" s="105"/>
      <c r="DA3" s="34"/>
      <c r="DB3" s="34"/>
      <c r="DC3" s="34"/>
      <c r="DD3" s="34"/>
      <c r="DE3" s="34"/>
      <c r="DF3" s="105"/>
      <c r="DI3" s="34"/>
      <c r="DJ3" s="34"/>
      <c r="DK3" s="34"/>
      <c r="DL3" s="34"/>
      <c r="DM3" s="34"/>
      <c r="DN3" s="105"/>
      <c r="DQ3" s="34"/>
      <c r="DR3" s="34"/>
      <c r="DS3" s="34"/>
      <c r="DT3" s="34"/>
      <c r="DU3" s="34"/>
      <c r="DV3" s="105"/>
      <c r="DY3" s="34"/>
      <c r="DZ3" s="34"/>
      <c r="EA3" s="34"/>
      <c r="EB3" s="34"/>
      <c r="EC3" s="34"/>
      <c r="ED3" s="105"/>
      <c r="EG3" s="34"/>
      <c r="EH3" s="34"/>
      <c r="EI3" s="34"/>
      <c r="EJ3" s="34"/>
      <c r="EK3" s="34"/>
      <c r="EL3" s="105"/>
      <c r="EO3" s="34"/>
      <c r="EP3" s="34"/>
      <c r="EQ3" s="34"/>
      <c r="ER3" s="34"/>
      <c r="ES3" s="34"/>
      <c r="ET3" s="105"/>
      <c r="EW3" s="34"/>
      <c r="EX3" s="34"/>
      <c r="EY3" s="34"/>
      <c r="EZ3" s="34"/>
      <c r="FA3" s="34"/>
      <c r="FB3" s="105"/>
      <c r="FE3" s="34"/>
      <c r="FF3" s="34"/>
      <c r="FG3" s="34"/>
      <c r="FH3" s="34"/>
      <c r="FI3" s="34"/>
      <c r="FJ3" s="105"/>
      <c r="FM3" s="34"/>
      <c r="FN3" s="34"/>
      <c r="FO3" s="34"/>
      <c r="FP3" s="34"/>
      <c r="FQ3" s="34"/>
      <c r="FR3" s="105"/>
      <c r="FU3" s="34"/>
      <c r="FV3" s="34"/>
      <c r="FW3" s="34"/>
      <c r="FX3" s="34"/>
      <c r="FY3" s="34"/>
      <c r="FZ3" s="105"/>
      <c r="GC3" s="34"/>
      <c r="GD3" s="34"/>
      <c r="GE3" s="34"/>
      <c r="GF3" s="34"/>
      <c r="GG3" s="34"/>
      <c r="GH3" s="105"/>
      <c r="GK3" s="34"/>
      <c r="GL3" s="34"/>
      <c r="GM3" s="34"/>
      <c r="GN3" s="34"/>
      <c r="GO3" s="34"/>
      <c r="GP3" s="105"/>
      <c r="GS3" s="34"/>
      <c r="GT3" s="34"/>
      <c r="GU3" s="34"/>
      <c r="GV3" s="34"/>
      <c r="GW3" s="34"/>
      <c r="GX3" s="105"/>
      <c r="HA3" s="34"/>
      <c r="HB3" s="34"/>
      <c r="HC3" s="34"/>
      <c r="HD3" s="34"/>
      <c r="HE3" s="34"/>
      <c r="HF3" s="105"/>
      <c r="HI3" s="34"/>
      <c r="HJ3" s="34"/>
      <c r="HK3" s="34"/>
      <c r="HL3" s="34"/>
    </row>
    <row r="4" spans="1:220" ht="12.75">
      <c r="A4" s="34"/>
      <c r="B4" s="34"/>
      <c r="C4" s="34"/>
      <c r="D4" s="34"/>
      <c r="E4" s="34"/>
      <c r="F4" s="105" t="s">
        <v>41</v>
      </c>
      <c r="I4" s="34"/>
      <c r="J4" s="34"/>
      <c r="K4" s="34"/>
      <c r="L4" s="34"/>
      <c r="M4" s="34"/>
      <c r="N4" s="105"/>
      <c r="Q4" s="34"/>
      <c r="R4" s="34"/>
      <c r="S4" s="34"/>
      <c r="T4" s="34"/>
      <c r="U4" s="34"/>
      <c r="V4" s="105"/>
      <c r="Y4" s="34"/>
      <c r="Z4" s="34"/>
      <c r="AA4" s="34"/>
      <c r="AB4" s="34"/>
      <c r="AC4" s="34"/>
      <c r="AD4" s="105"/>
      <c r="AG4" s="34"/>
      <c r="AH4" s="34"/>
      <c r="AI4" s="34"/>
      <c r="AJ4" s="34"/>
      <c r="AK4" s="34"/>
      <c r="AL4" s="105"/>
      <c r="AO4" s="34"/>
      <c r="AP4" s="34"/>
      <c r="AQ4" s="34"/>
      <c r="AR4" s="34"/>
      <c r="AS4" s="34"/>
      <c r="AT4" s="105"/>
      <c r="AW4" s="34"/>
      <c r="AX4" s="34"/>
      <c r="AY4" s="34"/>
      <c r="AZ4" s="34"/>
      <c r="BA4" s="34"/>
      <c r="BB4" s="105"/>
      <c r="BE4" s="34"/>
      <c r="BF4" s="34"/>
      <c r="BG4" s="34"/>
      <c r="BH4" s="34"/>
      <c r="BI4" s="34"/>
      <c r="BJ4" s="105"/>
      <c r="BM4" s="34"/>
      <c r="BN4" s="34"/>
      <c r="BO4" s="34"/>
      <c r="BP4" s="34"/>
      <c r="BQ4" s="34"/>
      <c r="BR4" s="105"/>
      <c r="BU4" s="34"/>
      <c r="BV4" s="34"/>
      <c r="BW4" s="34"/>
      <c r="BX4" s="34"/>
      <c r="BY4" s="34"/>
      <c r="BZ4" s="105"/>
      <c r="CC4" s="34"/>
      <c r="CD4" s="34"/>
      <c r="CE4" s="34"/>
      <c r="CF4" s="34"/>
      <c r="CG4" s="34"/>
      <c r="CH4" s="105"/>
      <c r="CK4" s="34"/>
      <c r="CL4" s="34"/>
      <c r="CM4" s="34"/>
      <c r="CN4" s="34"/>
      <c r="CO4" s="34"/>
      <c r="CP4" s="105"/>
      <c r="CS4" s="34"/>
      <c r="CT4" s="34"/>
      <c r="CU4" s="34"/>
      <c r="CV4" s="34"/>
      <c r="CW4" s="34"/>
      <c r="CX4" s="105"/>
      <c r="DA4" s="34"/>
      <c r="DB4" s="34"/>
      <c r="DC4" s="34"/>
      <c r="DD4" s="34"/>
      <c r="DE4" s="34"/>
      <c r="DF4" s="105"/>
      <c r="DI4" s="34"/>
      <c r="DJ4" s="34"/>
      <c r="DK4" s="34"/>
      <c r="DL4" s="34"/>
      <c r="DM4" s="34"/>
      <c r="DN4" s="105"/>
      <c r="DQ4" s="34"/>
      <c r="DR4" s="34"/>
      <c r="DS4" s="34"/>
      <c r="DT4" s="34"/>
      <c r="DU4" s="34"/>
      <c r="DV4" s="105"/>
      <c r="DY4" s="34"/>
      <c r="DZ4" s="34"/>
      <c r="EA4" s="34"/>
      <c r="EB4" s="34"/>
      <c r="EC4" s="34"/>
      <c r="ED4" s="105"/>
      <c r="EG4" s="34"/>
      <c r="EH4" s="34"/>
      <c r="EI4" s="34"/>
      <c r="EJ4" s="34"/>
      <c r="EK4" s="34"/>
      <c r="EL4" s="105"/>
      <c r="EO4" s="34"/>
      <c r="EP4" s="34"/>
      <c r="EQ4" s="34"/>
      <c r="ER4" s="34"/>
      <c r="ES4" s="34"/>
      <c r="ET4" s="105"/>
      <c r="EW4" s="34"/>
      <c r="EX4" s="34"/>
      <c r="EY4" s="34"/>
      <c r="EZ4" s="34"/>
      <c r="FA4" s="34"/>
      <c r="FB4" s="105"/>
      <c r="FE4" s="34"/>
      <c r="FF4" s="34"/>
      <c r="FG4" s="34"/>
      <c r="FH4" s="34"/>
      <c r="FI4" s="34"/>
      <c r="FJ4" s="105"/>
      <c r="FM4" s="34"/>
      <c r="FN4" s="34"/>
      <c r="FO4" s="34"/>
      <c r="FP4" s="34"/>
      <c r="FQ4" s="34"/>
      <c r="FR4" s="105"/>
      <c r="FU4" s="34"/>
      <c r="FV4" s="34"/>
      <c r="FW4" s="34"/>
      <c r="FX4" s="34"/>
      <c r="FY4" s="34"/>
      <c r="FZ4" s="105"/>
      <c r="GC4" s="34"/>
      <c r="GD4" s="34"/>
      <c r="GE4" s="34"/>
      <c r="GF4" s="34"/>
      <c r="GG4" s="34"/>
      <c r="GH4" s="105"/>
      <c r="GK4" s="34"/>
      <c r="GL4" s="34"/>
      <c r="GM4" s="34"/>
      <c r="GN4" s="34"/>
      <c r="GO4" s="34"/>
      <c r="GP4" s="105"/>
      <c r="GS4" s="34"/>
      <c r="GT4" s="34"/>
      <c r="GU4" s="34"/>
      <c r="GV4" s="34"/>
      <c r="GW4" s="34"/>
      <c r="GX4" s="105"/>
      <c r="HA4" s="34"/>
      <c r="HB4" s="34"/>
      <c r="HC4" s="34"/>
      <c r="HD4" s="34"/>
      <c r="HE4" s="34"/>
      <c r="HF4" s="105"/>
      <c r="HI4" s="34"/>
      <c r="HJ4" s="34"/>
      <c r="HK4" s="34"/>
      <c r="HL4" s="34"/>
    </row>
    <row r="5" spans="1:220" ht="12.75">
      <c r="A5" s="34"/>
      <c r="B5" s="34"/>
      <c r="C5" s="34"/>
      <c r="D5" s="34"/>
      <c r="E5" s="34"/>
      <c r="F5" s="34" t="s">
        <v>221</v>
      </c>
      <c r="G5" s="35"/>
      <c r="I5" s="34"/>
      <c r="J5" s="34"/>
      <c r="K5" s="34"/>
      <c r="L5" s="34"/>
      <c r="M5" s="34"/>
      <c r="N5" s="34"/>
      <c r="O5" s="35"/>
      <c r="Q5" s="34"/>
      <c r="R5" s="34"/>
      <c r="S5" s="34"/>
      <c r="T5" s="34"/>
      <c r="U5" s="34"/>
      <c r="V5" s="34"/>
      <c r="W5" s="35"/>
      <c r="Y5" s="34"/>
      <c r="Z5" s="34"/>
      <c r="AA5" s="34"/>
      <c r="AB5" s="34"/>
      <c r="AC5" s="34"/>
      <c r="AD5" s="34"/>
      <c r="AE5" s="35"/>
      <c r="AG5" s="34"/>
      <c r="AH5" s="34"/>
      <c r="AI5" s="34"/>
      <c r="AJ5" s="34"/>
      <c r="AK5" s="34"/>
      <c r="AL5" s="34"/>
      <c r="AM5" s="35"/>
      <c r="AO5" s="34"/>
      <c r="AP5" s="34"/>
      <c r="AQ5" s="34"/>
      <c r="AR5" s="34"/>
      <c r="AS5" s="34"/>
      <c r="AT5" s="34"/>
      <c r="AU5" s="35"/>
      <c r="AW5" s="34"/>
      <c r="AX5" s="34"/>
      <c r="AY5" s="34"/>
      <c r="AZ5" s="34"/>
      <c r="BA5" s="34"/>
      <c r="BB5" s="34"/>
      <c r="BC5" s="35"/>
      <c r="BE5" s="34"/>
      <c r="BF5" s="34"/>
      <c r="BG5" s="34"/>
      <c r="BH5" s="34"/>
      <c r="BI5" s="34"/>
      <c r="BJ5" s="34"/>
      <c r="BK5" s="35"/>
      <c r="BM5" s="34"/>
      <c r="BN5" s="34"/>
      <c r="BO5" s="34"/>
      <c r="BP5" s="34"/>
      <c r="BQ5" s="34"/>
      <c r="BR5" s="34"/>
      <c r="BS5" s="35"/>
      <c r="BU5" s="34"/>
      <c r="BV5" s="34"/>
      <c r="BW5" s="34"/>
      <c r="BX5" s="34"/>
      <c r="BY5" s="34"/>
      <c r="BZ5" s="34"/>
      <c r="CA5" s="35"/>
      <c r="CC5" s="34"/>
      <c r="CD5" s="34"/>
      <c r="CE5" s="34"/>
      <c r="CF5" s="34"/>
      <c r="CG5" s="34"/>
      <c r="CH5" s="34"/>
      <c r="CI5" s="35"/>
      <c r="CK5" s="34"/>
      <c r="CL5" s="34"/>
      <c r="CM5" s="34"/>
      <c r="CN5" s="34"/>
      <c r="CO5" s="34"/>
      <c r="CP5" s="34"/>
      <c r="CQ5" s="35"/>
      <c r="CS5" s="34"/>
      <c r="CT5" s="34"/>
      <c r="CU5" s="34"/>
      <c r="CV5" s="34"/>
      <c r="CW5" s="34"/>
      <c r="CX5" s="34"/>
      <c r="CY5" s="35"/>
      <c r="DA5" s="34"/>
      <c r="DB5" s="34"/>
      <c r="DC5" s="34"/>
      <c r="DD5" s="34"/>
      <c r="DE5" s="34"/>
      <c r="DF5" s="34"/>
      <c r="DG5" s="35"/>
      <c r="DI5" s="34"/>
      <c r="DJ5" s="34"/>
      <c r="DK5" s="34"/>
      <c r="DL5" s="34"/>
      <c r="DM5" s="34"/>
      <c r="DN5" s="34"/>
      <c r="DO5" s="35"/>
      <c r="DQ5" s="34"/>
      <c r="DR5" s="34"/>
      <c r="DS5" s="34"/>
      <c r="DT5" s="34"/>
      <c r="DU5" s="34"/>
      <c r="DV5" s="34"/>
      <c r="DW5" s="35"/>
      <c r="DY5" s="34"/>
      <c r="DZ5" s="34"/>
      <c r="EA5" s="34"/>
      <c r="EB5" s="34"/>
      <c r="EC5" s="34"/>
      <c r="ED5" s="34"/>
      <c r="EE5" s="35"/>
      <c r="EG5" s="34"/>
      <c r="EH5" s="34"/>
      <c r="EI5" s="34"/>
      <c r="EJ5" s="34"/>
      <c r="EK5" s="34"/>
      <c r="EL5" s="34"/>
      <c r="EM5" s="35"/>
      <c r="EO5" s="34"/>
      <c r="EP5" s="34"/>
      <c r="EQ5" s="34"/>
      <c r="ER5" s="34"/>
      <c r="ES5" s="34"/>
      <c r="ET5" s="34"/>
      <c r="EU5" s="35"/>
      <c r="EW5" s="34"/>
      <c r="EX5" s="34"/>
      <c r="EY5" s="34"/>
      <c r="EZ5" s="34"/>
      <c r="FA5" s="34"/>
      <c r="FB5" s="34"/>
      <c r="FC5" s="35"/>
      <c r="FE5" s="34"/>
      <c r="FF5" s="34"/>
      <c r="FG5" s="34"/>
      <c r="FH5" s="34"/>
      <c r="FI5" s="34"/>
      <c r="FJ5" s="34"/>
      <c r="FK5" s="35"/>
      <c r="FM5" s="34"/>
      <c r="FN5" s="34"/>
      <c r="FO5" s="34"/>
      <c r="FP5" s="34"/>
      <c r="FQ5" s="34"/>
      <c r="FR5" s="34"/>
      <c r="FS5" s="35"/>
      <c r="FU5" s="34"/>
      <c r="FV5" s="34"/>
      <c r="FW5" s="34"/>
      <c r="FX5" s="34"/>
      <c r="FY5" s="34"/>
      <c r="FZ5" s="34"/>
      <c r="GA5" s="35"/>
      <c r="GC5" s="34"/>
      <c r="GD5" s="34"/>
      <c r="GE5" s="34"/>
      <c r="GF5" s="34"/>
      <c r="GG5" s="34"/>
      <c r="GH5" s="34"/>
      <c r="GI5" s="35"/>
      <c r="GK5" s="34"/>
      <c r="GL5" s="34"/>
      <c r="GM5" s="34"/>
      <c r="GN5" s="34"/>
      <c r="GO5" s="34"/>
      <c r="GP5" s="34"/>
      <c r="GQ5" s="35"/>
      <c r="GS5" s="34"/>
      <c r="GT5" s="34"/>
      <c r="GU5" s="34"/>
      <c r="GV5" s="34"/>
      <c r="GW5" s="34"/>
      <c r="GX5" s="34"/>
      <c r="GY5" s="35"/>
      <c r="HA5" s="34"/>
      <c r="HB5" s="34"/>
      <c r="HC5" s="34"/>
      <c r="HD5" s="34"/>
      <c r="HE5" s="34"/>
      <c r="HF5" s="34"/>
      <c r="HG5" s="35"/>
      <c r="HI5" s="34"/>
      <c r="HJ5" s="34"/>
      <c r="HK5" s="34"/>
      <c r="HL5" s="34"/>
    </row>
    <row r="6" spans="1:220" ht="13.5" customHeight="1">
      <c r="A6" s="34"/>
      <c r="B6" s="34"/>
      <c r="C6" s="34"/>
      <c r="D6" s="34"/>
      <c r="E6" s="34"/>
      <c r="F6" s="34" t="s">
        <v>217</v>
      </c>
      <c r="G6" s="35"/>
      <c r="I6" s="34"/>
      <c r="J6" s="34"/>
      <c r="K6" s="34"/>
      <c r="L6" s="34"/>
      <c r="M6" s="34"/>
      <c r="N6" s="34"/>
      <c r="O6" s="35"/>
      <c r="Q6" s="34"/>
      <c r="R6" s="34"/>
      <c r="S6" s="34"/>
      <c r="T6" s="34"/>
      <c r="U6" s="34"/>
      <c r="V6" s="34"/>
      <c r="W6" s="35"/>
      <c r="Y6" s="34"/>
      <c r="Z6" s="34"/>
      <c r="AA6" s="34"/>
      <c r="AB6" s="34"/>
      <c r="AC6" s="34"/>
      <c r="AD6" s="34"/>
      <c r="AE6" s="35"/>
      <c r="AG6" s="34"/>
      <c r="AH6" s="34"/>
      <c r="AI6" s="34"/>
      <c r="AJ6" s="34"/>
      <c r="AK6" s="34"/>
      <c r="AL6" s="34"/>
      <c r="AM6" s="35"/>
      <c r="AO6" s="34"/>
      <c r="AP6" s="34"/>
      <c r="AQ6" s="34"/>
      <c r="AR6" s="34"/>
      <c r="AS6" s="34"/>
      <c r="AT6" s="34"/>
      <c r="AU6" s="35"/>
      <c r="AW6" s="34"/>
      <c r="AX6" s="34"/>
      <c r="AY6" s="34"/>
      <c r="AZ6" s="34"/>
      <c r="BA6" s="34"/>
      <c r="BB6" s="34"/>
      <c r="BC6" s="35"/>
      <c r="BE6" s="34"/>
      <c r="BF6" s="34"/>
      <c r="BG6" s="34"/>
      <c r="BH6" s="34"/>
      <c r="BI6" s="34"/>
      <c r="BJ6" s="34"/>
      <c r="BK6" s="35"/>
      <c r="BM6" s="34"/>
      <c r="BN6" s="34"/>
      <c r="BO6" s="34"/>
      <c r="BP6" s="34"/>
      <c r="BQ6" s="34"/>
      <c r="BR6" s="34"/>
      <c r="BS6" s="35"/>
      <c r="BU6" s="34"/>
      <c r="BV6" s="34"/>
      <c r="BW6" s="34"/>
      <c r="BX6" s="34"/>
      <c r="BY6" s="34"/>
      <c r="BZ6" s="34"/>
      <c r="CA6" s="35"/>
      <c r="CC6" s="34"/>
      <c r="CD6" s="34"/>
      <c r="CE6" s="34"/>
      <c r="CF6" s="34"/>
      <c r="CG6" s="34"/>
      <c r="CH6" s="34"/>
      <c r="CI6" s="35"/>
      <c r="CK6" s="34"/>
      <c r="CL6" s="34"/>
      <c r="CM6" s="34"/>
      <c r="CN6" s="34"/>
      <c r="CO6" s="34"/>
      <c r="CP6" s="34"/>
      <c r="CQ6" s="35"/>
      <c r="CS6" s="34"/>
      <c r="CT6" s="34"/>
      <c r="CU6" s="34"/>
      <c r="CV6" s="34"/>
      <c r="CW6" s="34"/>
      <c r="CX6" s="34"/>
      <c r="CY6" s="35"/>
      <c r="DA6" s="34"/>
      <c r="DB6" s="34"/>
      <c r="DC6" s="34"/>
      <c r="DD6" s="34"/>
      <c r="DE6" s="34"/>
      <c r="DF6" s="34"/>
      <c r="DG6" s="35"/>
      <c r="DI6" s="34"/>
      <c r="DJ6" s="34"/>
      <c r="DK6" s="34"/>
      <c r="DL6" s="34"/>
      <c r="DM6" s="34"/>
      <c r="DN6" s="34"/>
      <c r="DO6" s="35"/>
      <c r="DQ6" s="34"/>
      <c r="DR6" s="34"/>
      <c r="DS6" s="34"/>
      <c r="DT6" s="34"/>
      <c r="DU6" s="34"/>
      <c r="DV6" s="34"/>
      <c r="DW6" s="35"/>
      <c r="DY6" s="34"/>
      <c r="DZ6" s="34"/>
      <c r="EA6" s="34"/>
      <c r="EB6" s="34"/>
      <c r="EC6" s="34"/>
      <c r="ED6" s="34"/>
      <c r="EE6" s="35"/>
      <c r="EG6" s="34"/>
      <c r="EH6" s="34"/>
      <c r="EI6" s="34"/>
      <c r="EJ6" s="34"/>
      <c r="EK6" s="34"/>
      <c r="EL6" s="34"/>
      <c r="EM6" s="35"/>
      <c r="EO6" s="34"/>
      <c r="EP6" s="34"/>
      <c r="EQ6" s="34"/>
      <c r="ER6" s="34"/>
      <c r="ES6" s="34"/>
      <c r="ET6" s="34"/>
      <c r="EU6" s="35"/>
      <c r="EW6" s="34"/>
      <c r="EX6" s="34"/>
      <c r="EY6" s="34"/>
      <c r="EZ6" s="34"/>
      <c r="FA6" s="34"/>
      <c r="FB6" s="34"/>
      <c r="FC6" s="35"/>
      <c r="FE6" s="34"/>
      <c r="FF6" s="34"/>
      <c r="FG6" s="34"/>
      <c r="FH6" s="34"/>
      <c r="FI6" s="34"/>
      <c r="FJ6" s="34"/>
      <c r="FK6" s="35"/>
      <c r="FM6" s="34"/>
      <c r="FN6" s="34"/>
      <c r="FO6" s="34"/>
      <c r="FP6" s="34"/>
      <c r="FQ6" s="34"/>
      <c r="FR6" s="34"/>
      <c r="FS6" s="35"/>
      <c r="FU6" s="34"/>
      <c r="FV6" s="34"/>
      <c r="FW6" s="34"/>
      <c r="FX6" s="34"/>
      <c r="FY6" s="34"/>
      <c r="FZ6" s="34"/>
      <c r="GA6" s="35"/>
      <c r="GC6" s="34"/>
      <c r="GD6" s="34"/>
      <c r="GE6" s="34"/>
      <c r="GF6" s="34"/>
      <c r="GG6" s="34"/>
      <c r="GH6" s="34"/>
      <c r="GI6" s="35"/>
      <c r="GK6" s="34"/>
      <c r="GL6" s="34"/>
      <c r="GM6" s="34"/>
      <c r="GN6" s="34"/>
      <c r="GO6" s="34"/>
      <c r="GP6" s="34"/>
      <c r="GQ6" s="35"/>
      <c r="GS6" s="34"/>
      <c r="GT6" s="34"/>
      <c r="GU6" s="34"/>
      <c r="GV6" s="34"/>
      <c r="GW6" s="34"/>
      <c r="GX6" s="34"/>
      <c r="GY6" s="35"/>
      <c r="HA6" s="34"/>
      <c r="HB6" s="34"/>
      <c r="HC6" s="34"/>
      <c r="HD6" s="34"/>
      <c r="HE6" s="34"/>
      <c r="HF6" s="34"/>
      <c r="HG6" s="35"/>
      <c r="HI6" s="34"/>
      <c r="HJ6" s="34"/>
      <c r="HK6" s="34"/>
      <c r="HL6" s="34"/>
    </row>
    <row r="7" spans="1:220" ht="13.5" customHeight="1">
      <c r="A7" s="34"/>
      <c r="B7" s="34"/>
      <c r="C7" s="34"/>
      <c r="D7" s="34"/>
      <c r="E7" s="34"/>
      <c r="F7" s="34" t="s">
        <v>100</v>
      </c>
      <c r="G7" s="35"/>
      <c r="I7" s="34"/>
      <c r="J7" s="34"/>
      <c r="K7" s="34"/>
      <c r="L7" s="34"/>
      <c r="M7" s="34"/>
      <c r="N7" s="34"/>
      <c r="O7" s="35"/>
      <c r="Q7" s="34"/>
      <c r="R7" s="34"/>
      <c r="S7" s="34"/>
      <c r="T7" s="34"/>
      <c r="U7" s="34"/>
      <c r="V7" s="34"/>
      <c r="W7" s="35"/>
      <c r="Y7" s="34"/>
      <c r="Z7" s="34"/>
      <c r="AA7" s="34"/>
      <c r="AB7" s="34"/>
      <c r="AC7" s="34"/>
      <c r="AD7" s="34"/>
      <c r="AE7" s="35"/>
      <c r="AG7" s="34"/>
      <c r="AH7" s="34"/>
      <c r="AI7" s="34"/>
      <c r="AJ7" s="34"/>
      <c r="AK7" s="34"/>
      <c r="AL7" s="34"/>
      <c r="AM7" s="35"/>
      <c r="AO7" s="34"/>
      <c r="AP7" s="34"/>
      <c r="AQ7" s="34"/>
      <c r="AR7" s="34"/>
      <c r="AS7" s="34"/>
      <c r="AT7" s="34"/>
      <c r="AU7" s="35"/>
      <c r="AW7" s="34"/>
      <c r="AX7" s="34"/>
      <c r="AY7" s="34"/>
      <c r="AZ7" s="34"/>
      <c r="BA7" s="34"/>
      <c r="BB7" s="34"/>
      <c r="BC7" s="35"/>
      <c r="BE7" s="34"/>
      <c r="BF7" s="34"/>
      <c r="BG7" s="34"/>
      <c r="BH7" s="34"/>
      <c r="BI7" s="34"/>
      <c r="BJ7" s="34"/>
      <c r="BK7" s="35"/>
      <c r="BM7" s="34"/>
      <c r="BN7" s="34"/>
      <c r="BO7" s="34"/>
      <c r="BP7" s="34"/>
      <c r="BQ7" s="34"/>
      <c r="BR7" s="34"/>
      <c r="BS7" s="35"/>
      <c r="BU7" s="34"/>
      <c r="BV7" s="34"/>
      <c r="BW7" s="34"/>
      <c r="BX7" s="34"/>
      <c r="BY7" s="34"/>
      <c r="BZ7" s="34"/>
      <c r="CA7" s="35"/>
      <c r="CC7" s="34"/>
      <c r="CD7" s="34"/>
      <c r="CE7" s="34"/>
      <c r="CF7" s="34"/>
      <c r="CG7" s="34"/>
      <c r="CH7" s="34"/>
      <c r="CI7" s="35"/>
      <c r="CK7" s="34"/>
      <c r="CL7" s="34"/>
      <c r="CM7" s="34"/>
      <c r="CN7" s="34"/>
      <c r="CO7" s="34"/>
      <c r="CP7" s="34"/>
      <c r="CQ7" s="35"/>
      <c r="CS7" s="34"/>
      <c r="CT7" s="34"/>
      <c r="CU7" s="34"/>
      <c r="CV7" s="34"/>
      <c r="CW7" s="34"/>
      <c r="CX7" s="34"/>
      <c r="CY7" s="35"/>
      <c r="DA7" s="34"/>
      <c r="DB7" s="34"/>
      <c r="DC7" s="34"/>
      <c r="DD7" s="34"/>
      <c r="DE7" s="34"/>
      <c r="DF7" s="34"/>
      <c r="DG7" s="35"/>
      <c r="DI7" s="34"/>
      <c r="DJ7" s="34"/>
      <c r="DK7" s="34"/>
      <c r="DL7" s="34"/>
      <c r="DM7" s="34"/>
      <c r="DN7" s="34"/>
      <c r="DO7" s="35"/>
      <c r="DQ7" s="34"/>
      <c r="DR7" s="34"/>
      <c r="DS7" s="34"/>
      <c r="DT7" s="34"/>
      <c r="DU7" s="34"/>
      <c r="DV7" s="34"/>
      <c r="DW7" s="35"/>
      <c r="DY7" s="34"/>
      <c r="DZ7" s="34"/>
      <c r="EA7" s="34"/>
      <c r="EB7" s="34"/>
      <c r="EC7" s="34"/>
      <c r="ED7" s="34"/>
      <c r="EE7" s="35"/>
      <c r="EG7" s="34"/>
      <c r="EH7" s="34"/>
      <c r="EI7" s="34"/>
      <c r="EJ7" s="34"/>
      <c r="EK7" s="34"/>
      <c r="EL7" s="34"/>
      <c r="EM7" s="35"/>
      <c r="EO7" s="34"/>
      <c r="EP7" s="34"/>
      <c r="EQ7" s="34"/>
      <c r="ER7" s="34"/>
      <c r="ES7" s="34"/>
      <c r="ET7" s="34"/>
      <c r="EU7" s="35"/>
      <c r="EW7" s="34"/>
      <c r="EX7" s="34"/>
      <c r="EY7" s="34"/>
      <c r="EZ7" s="34"/>
      <c r="FA7" s="34"/>
      <c r="FB7" s="34"/>
      <c r="FC7" s="35"/>
      <c r="FE7" s="34"/>
      <c r="FF7" s="34"/>
      <c r="FG7" s="34"/>
      <c r="FH7" s="34"/>
      <c r="FI7" s="34"/>
      <c r="FJ7" s="34"/>
      <c r="FK7" s="35"/>
      <c r="FM7" s="34"/>
      <c r="FN7" s="34"/>
      <c r="FO7" s="34"/>
      <c r="FP7" s="34"/>
      <c r="FQ7" s="34"/>
      <c r="FR7" s="34"/>
      <c r="FS7" s="35"/>
      <c r="FU7" s="34"/>
      <c r="FV7" s="34"/>
      <c r="FW7" s="34"/>
      <c r="FX7" s="34"/>
      <c r="FY7" s="34"/>
      <c r="FZ7" s="34"/>
      <c r="GA7" s="35"/>
      <c r="GC7" s="34"/>
      <c r="GD7" s="34"/>
      <c r="GE7" s="34"/>
      <c r="GF7" s="34"/>
      <c r="GG7" s="34"/>
      <c r="GH7" s="34"/>
      <c r="GI7" s="35"/>
      <c r="GK7" s="34"/>
      <c r="GL7" s="34"/>
      <c r="GM7" s="34"/>
      <c r="GN7" s="34"/>
      <c r="GO7" s="34"/>
      <c r="GP7" s="34"/>
      <c r="GQ7" s="35"/>
      <c r="GS7" s="34"/>
      <c r="GT7" s="34"/>
      <c r="GU7" s="34"/>
      <c r="GV7" s="34"/>
      <c r="GW7" s="34"/>
      <c r="GX7" s="34"/>
      <c r="GY7" s="35"/>
      <c r="HA7" s="34"/>
      <c r="HB7" s="34"/>
      <c r="HC7" s="34"/>
      <c r="HD7" s="34"/>
      <c r="HE7" s="34"/>
      <c r="HF7" s="34"/>
      <c r="HG7" s="35"/>
      <c r="HI7" s="34"/>
      <c r="HJ7" s="34"/>
      <c r="HK7" s="34"/>
      <c r="HL7" s="34"/>
    </row>
    <row r="8" spans="1:220" ht="27" customHeight="1">
      <c r="A8" s="34"/>
      <c r="B8" s="34" t="s">
        <v>160</v>
      </c>
      <c r="C8" s="34"/>
      <c r="D8" s="34"/>
      <c r="E8" s="34"/>
      <c r="F8" s="34"/>
      <c r="G8" s="35"/>
      <c r="I8" s="34"/>
      <c r="J8" s="34"/>
      <c r="K8" s="34"/>
      <c r="L8" s="34"/>
      <c r="M8" s="34"/>
      <c r="N8" s="34"/>
      <c r="O8" s="35"/>
      <c r="Q8" s="34"/>
      <c r="R8" s="34"/>
      <c r="S8" s="34"/>
      <c r="T8" s="34"/>
      <c r="U8" s="34"/>
      <c r="V8" s="34"/>
      <c r="W8" s="35"/>
      <c r="Y8" s="34"/>
      <c r="Z8" s="34"/>
      <c r="AA8" s="34"/>
      <c r="AB8" s="34"/>
      <c r="AC8" s="34"/>
      <c r="AD8" s="34"/>
      <c r="AE8" s="35"/>
      <c r="AG8" s="34"/>
      <c r="AH8" s="34"/>
      <c r="AI8" s="34"/>
      <c r="AJ8" s="34"/>
      <c r="AK8" s="34"/>
      <c r="AL8" s="34"/>
      <c r="AM8" s="35"/>
      <c r="AO8" s="34"/>
      <c r="AP8" s="34"/>
      <c r="AQ8" s="34"/>
      <c r="AR8" s="34"/>
      <c r="AS8" s="34"/>
      <c r="AT8" s="34"/>
      <c r="AU8" s="35"/>
      <c r="AW8" s="34"/>
      <c r="AX8" s="34"/>
      <c r="AY8" s="34"/>
      <c r="AZ8" s="34"/>
      <c r="BA8" s="34"/>
      <c r="BB8" s="34"/>
      <c r="BC8" s="35"/>
      <c r="BE8" s="34"/>
      <c r="BF8" s="34"/>
      <c r="BG8" s="34"/>
      <c r="BH8" s="34"/>
      <c r="BI8" s="34"/>
      <c r="BJ8" s="34"/>
      <c r="BK8" s="35"/>
      <c r="BM8" s="34"/>
      <c r="BN8" s="34"/>
      <c r="BO8" s="34"/>
      <c r="BP8" s="34"/>
      <c r="BQ8" s="34"/>
      <c r="BR8" s="34"/>
      <c r="BS8" s="35"/>
      <c r="BU8" s="34"/>
      <c r="BV8" s="34"/>
      <c r="BW8" s="34"/>
      <c r="BX8" s="34"/>
      <c r="BY8" s="34"/>
      <c r="BZ8" s="34"/>
      <c r="CA8" s="35"/>
      <c r="CC8" s="34"/>
      <c r="CD8" s="34"/>
      <c r="CE8" s="34"/>
      <c r="CF8" s="34"/>
      <c r="CG8" s="34"/>
      <c r="CH8" s="34"/>
      <c r="CI8" s="35"/>
      <c r="CK8" s="34"/>
      <c r="CL8" s="34"/>
      <c r="CM8" s="34"/>
      <c r="CN8" s="34"/>
      <c r="CO8" s="34"/>
      <c r="CP8" s="34"/>
      <c r="CQ8" s="35"/>
      <c r="CS8" s="34"/>
      <c r="CT8" s="34"/>
      <c r="CU8" s="34"/>
      <c r="CV8" s="34"/>
      <c r="CW8" s="34"/>
      <c r="CX8" s="34"/>
      <c r="CY8" s="35"/>
      <c r="DA8" s="34"/>
      <c r="DB8" s="34"/>
      <c r="DC8" s="34"/>
      <c r="DD8" s="34"/>
      <c r="DE8" s="34"/>
      <c r="DF8" s="34"/>
      <c r="DG8" s="35"/>
      <c r="DI8" s="34"/>
      <c r="DJ8" s="34"/>
      <c r="DK8" s="34"/>
      <c r="DL8" s="34"/>
      <c r="DM8" s="34"/>
      <c r="DN8" s="34"/>
      <c r="DO8" s="35"/>
      <c r="DQ8" s="34"/>
      <c r="DR8" s="34"/>
      <c r="DS8" s="34"/>
      <c r="DT8" s="34"/>
      <c r="DU8" s="34"/>
      <c r="DV8" s="34"/>
      <c r="DW8" s="35"/>
      <c r="DY8" s="34"/>
      <c r="DZ8" s="34"/>
      <c r="EA8" s="34"/>
      <c r="EB8" s="34"/>
      <c r="EC8" s="34"/>
      <c r="ED8" s="34"/>
      <c r="EE8" s="35"/>
      <c r="EG8" s="34"/>
      <c r="EH8" s="34"/>
      <c r="EI8" s="34"/>
      <c r="EJ8" s="34"/>
      <c r="EK8" s="34"/>
      <c r="EL8" s="34"/>
      <c r="EM8" s="35"/>
      <c r="EO8" s="34"/>
      <c r="EP8" s="34"/>
      <c r="EQ8" s="34"/>
      <c r="ER8" s="34"/>
      <c r="ES8" s="34"/>
      <c r="ET8" s="34"/>
      <c r="EU8" s="35"/>
      <c r="EW8" s="34"/>
      <c r="EX8" s="34"/>
      <c r="EY8" s="34"/>
      <c r="EZ8" s="34"/>
      <c r="FA8" s="34"/>
      <c r="FB8" s="34"/>
      <c r="FC8" s="35"/>
      <c r="FE8" s="34"/>
      <c r="FF8" s="34"/>
      <c r="FG8" s="34"/>
      <c r="FH8" s="34"/>
      <c r="FI8" s="34"/>
      <c r="FJ8" s="34"/>
      <c r="FK8" s="35"/>
      <c r="FM8" s="34"/>
      <c r="FN8" s="34"/>
      <c r="FO8" s="34"/>
      <c r="FP8" s="34"/>
      <c r="FQ8" s="34"/>
      <c r="FR8" s="34"/>
      <c r="FS8" s="35"/>
      <c r="FU8" s="34"/>
      <c r="FV8" s="34"/>
      <c r="FW8" s="34"/>
      <c r="FX8" s="34"/>
      <c r="FY8" s="34"/>
      <c r="FZ8" s="34"/>
      <c r="GA8" s="35"/>
      <c r="GC8" s="34"/>
      <c r="GD8" s="34"/>
      <c r="GE8" s="34"/>
      <c r="GF8" s="34"/>
      <c r="GG8" s="34"/>
      <c r="GH8" s="34"/>
      <c r="GI8" s="35"/>
      <c r="GK8" s="34"/>
      <c r="GL8" s="34"/>
      <c r="GM8" s="34"/>
      <c r="GN8" s="34"/>
      <c r="GO8" s="34"/>
      <c r="GP8" s="34"/>
      <c r="GQ8" s="35"/>
      <c r="GS8" s="34"/>
      <c r="GT8" s="34"/>
      <c r="GU8" s="34"/>
      <c r="GV8" s="34"/>
      <c r="GW8" s="34"/>
      <c r="GX8" s="34"/>
      <c r="GY8" s="35"/>
      <c r="HA8" s="34"/>
      <c r="HB8" s="34"/>
      <c r="HC8" s="34"/>
      <c r="HD8" s="34"/>
      <c r="HE8" s="34"/>
      <c r="HF8" s="34"/>
      <c r="HG8" s="35"/>
      <c r="HI8" s="34"/>
      <c r="HJ8" s="34"/>
      <c r="HK8" s="34"/>
      <c r="HL8" s="34"/>
    </row>
    <row r="9" spans="1:7" ht="12.75" customHeight="1">
      <c r="A9" s="246" t="s">
        <v>188</v>
      </c>
      <c r="B9" s="247"/>
      <c r="C9" s="247"/>
      <c r="D9" s="34"/>
      <c r="E9" s="34"/>
      <c r="F9" s="34" t="s">
        <v>218</v>
      </c>
      <c r="G9" s="34"/>
    </row>
    <row r="10" spans="1:8" ht="12.75" customHeight="1">
      <c r="A10" s="34" t="s">
        <v>83</v>
      </c>
      <c r="B10" s="34" t="s">
        <v>211</v>
      </c>
      <c r="C10" s="35"/>
      <c r="D10" s="34"/>
      <c r="E10" s="34"/>
      <c r="F10" s="34"/>
      <c r="G10" s="35"/>
      <c r="H10" s="35"/>
    </row>
    <row r="11" spans="1:8" ht="12.75" customHeight="1">
      <c r="A11" s="34"/>
      <c r="B11" s="34"/>
      <c r="C11" s="35"/>
      <c r="D11" s="34"/>
      <c r="E11" s="34"/>
      <c r="F11" s="34"/>
      <c r="G11" s="34"/>
      <c r="H11" s="35"/>
    </row>
    <row r="12" spans="1:8" ht="12.75">
      <c r="A12" s="34"/>
      <c r="B12" s="34" t="s">
        <v>222</v>
      </c>
      <c r="C12" s="34"/>
      <c r="D12" s="34"/>
      <c r="E12" s="34"/>
      <c r="F12" s="34"/>
      <c r="G12" s="34"/>
      <c r="H12" s="35"/>
    </row>
    <row r="13" spans="1:8" ht="12.75">
      <c r="A13" s="34"/>
      <c r="B13" s="34"/>
      <c r="C13" s="34"/>
      <c r="D13" s="34"/>
      <c r="E13" s="34"/>
      <c r="F13" s="34"/>
      <c r="G13" s="34"/>
      <c r="H13" s="35"/>
    </row>
    <row r="14" spans="1:8" ht="13.5" customHeight="1">
      <c r="A14" s="308" t="s">
        <v>228</v>
      </c>
      <c r="B14" s="309"/>
      <c r="C14" s="309"/>
      <c r="D14" s="309"/>
      <c r="E14" s="309"/>
      <c r="F14" s="309"/>
      <c r="G14" s="309"/>
      <c r="H14" s="309"/>
    </row>
    <row r="15" spans="1:8" ht="12.75" customHeight="1">
      <c r="A15" s="256" t="s">
        <v>108</v>
      </c>
      <c r="B15" s="256"/>
      <c r="C15" s="256"/>
      <c r="D15" s="256"/>
      <c r="E15" s="256"/>
      <c r="F15" s="256"/>
      <c r="G15" s="256"/>
      <c r="H15" s="256"/>
    </row>
    <row r="16" spans="1:8" ht="15" customHeight="1">
      <c r="A16" s="128"/>
      <c r="B16" s="128"/>
      <c r="C16" s="256" t="s">
        <v>280</v>
      </c>
      <c r="D16" s="257"/>
      <c r="E16" s="128"/>
      <c r="F16" s="128"/>
      <c r="G16" s="128"/>
      <c r="H16" s="128"/>
    </row>
    <row r="17" spans="1:8" ht="13.5" thickBot="1">
      <c r="A17" s="128"/>
      <c r="B17" s="128"/>
      <c r="C17" s="128"/>
      <c r="D17" s="128"/>
      <c r="E17" s="128"/>
      <c r="F17" s="128"/>
      <c r="G17" s="128"/>
      <c r="H17" s="128"/>
    </row>
    <row r="18" spans="1:8" ht="13.5" thickBot="1">
      <c r="A18" s="297" t="s">
        <v>69</v>
      </c>
      <c r="B18" s="297" t="s">
        <v>85</v>
      </c>
      <c r="C18" s="300" t="s">
        <v>0</v>
      </c>
      <c r="D18" s="302" t="s">
        <v>105</v>
      </c>
      <c r="E18" s="303"/>
      <c r="F18" s="297" t="s">
        <v>109</v>
      </c>
      <c r="G18" s="304" t="s">
        <v>86</v>
      </c>
      <c r="H18" s="304" t="s">
        <v>87</v>
      </c>
    </row>
    <row r="19" spans="1:8" ht="39" customHeight="1" thickBot="1">
      <c r="A19" s="298"/>
      <c r="B19" s="299"/>
      <c r="C19" s="301"/>
      <c r="D19" s="109" t="s">
        <v>106</v>
      </c>
      <c r="E19" s="109" t="s">
        <v>107</v>
      </c>
      <c r="F19" s="297"/>
      <c r="G19" s="305"/>
      <c r="H19" s="305"/>
    </row>
    <row r="20" spans="1:8" ht="12" customHeight="1" thickBot="1">
      <c r="A20" s="46"/>
      <c r="B20" s="107"/>
      <c r="C20" s="4"/>
      <c r="D20" s="190"/>
      <c r="E20" s="190"/>
      <c r="F20" s="33"/>
      <c r="G20" s="108"/>
      <c r="H20" s="108"/>
    </row>
    <row r="21" spans="1:8" ht="17.25" customHeight="1" thickBot="1">
      <c r="A21" s="75" t="s">
        <v>88</v>
      </c>
      <c r="B21" s="318" t="s">
        <v>149</v>
      </c>
      <c r="C21" s="319"/>
      <c r="D21" s="85">
        <f>SUM(D22:D22)</f>
        <v>11540</v>
      </c>
      <c r="E21" s="103">
        <f>D21*1.19</f>
        <v>13732.599999999999</v>
      </c>
      <c r="F21" s="205" t="s">
        <v>7</v>
      </c>
      <c r="G21" s="205" t="s">
        <v>115</v>
      </c>
      <c r="H21" s="205" t="s">
        <v>115</v>
      </c>
    </row>
    <row r="22" spans="1:5" ht="27" customHeight="1">
      <c r="A22" s="137">
        <v>1</v>
      </c>
      <c r="B22" s="138" t="s">
        <v>150</v>
      </c>
      <c r="C22" s="137" t="s">
        <v>11</v>
      </c>
      <c r="D22" s="139">
        <v>11540</v>
      </c>
      <c r="E22" s="218">
        <f>D22*1.19</f>
        <v>13732.599999999999</v>
      </c>
    </row>
    <row r="23" spans="1:8" ht="14.25" customHeight="1" thickBot="1">
      <c r="A23" s="46"/>
      <c r="B23" s="107"/>
      <c r="C23" s="4"/>
      <c r="D23" s="190"/>
      <c r="E23" s="190"/>
      <c r="F23" s="33"/>
      <c r="G23" s="108"/>
      <c r="H23" s="108"/>
    </row>
    <row r="24" spans="1:8" ht="18" customHeight="1" thickBot="1">
      <c r="A24" s="48" t="s">
        <v>110</v>
      </c>
      <c r="B24" s="54" t="s">
        <v>151</v>
      </c>
      <c r="C24" s="39"/>
      <c r="D24" s="110">
        <f>SUM(D25:D27)</f>
        <v>6500</v>
      </c>
      <c r="E24" s="115">
        <f>D24*1.19</f>
        <v>7735</v>
      </c>
      <c r="F24" s="114" t="s">
        <v>7</v>
      </c>
      <c r="G24" s="43" t="s">
        <v>115</v>
      </c>
      <c r="H24" s="43" t="s">
        <v>117</v>
      </c>
    </row>
    <row r="25" spans="1:8" ht="38.25" customHeight="1">
      <c r="A25" s="127">
        <v>1</v>
      </c>
      <c r="B25" s="141" t="s">
        <v>191</v>
      </c>
      <c r="C25" s="127" t="s">
        <v>53</v>
      </c>
      <c r="D25" s="332">
        <v>6500</v>
      </c>
      <c r="E25" s="254">
        <f>D25*1.19</f>
        <v>7735</v>
      </c>
      <c r="F25" s="87"/>
      <c r="G25" s="87"/>
      <c r="H25" s="74"/>
    </row>
    <row r="26" spans="1:8" ht="19.5" customHeight="1">
      <c r="A26" s="143">
        <v>2</v>
      </c>
      <c r="B26" s="134" t="s">
        <v>90</v>
      </c>
      <c r="C26" s="10" t="s">
        <v>50</v>
      </c>
      <c r="D26" s="259"/>
      <c r="E26" s="337"/>
      <c r="F26" s="58"/>
      <c r="G26" s="58"/>
      <c r="H26" s="6"/>
    </row>
    <row r="27" spans="1:8" ht="24" customHeight="1">
      <c r="A27" s="143">
        <v>3</v>
      </c>
      <c r="B27" s="24" t="s">
        <v>204</v>
      </c>
      <c r="C27" s="143" t="s">
        <v>53</v>
      </c>
      <c r="D27" s="157">
        <v>0</v>
      </c>
      <c r="E27" s="73">
        <f>D27*1.19</f>
        <v>0</v>
      </c>
      <c r="F27" s="58"/>
      <c r="G27" s="58"/>
      <c r="H27" s="6"/>
    </row>
    <row r="28" spans="1:8" ht="14.25" customHeight="1" thickBot="1">
      <c r="A28" s="69"/>
      <c r="B28" s="94"/>
      <c r="C28" s="69"/>
      <c r="D28" s="173"/>
      <c r="E28" s="177"/>
      <c r="F28" s="58"/>
      <c r="G28" s="58"/>
      <c r="H28" s="6"/>
    </row>
    <row r="29" spans="1:8" ht="18.75" customHeight="1" thickBot="1">
      <c r="A29" s="31" t="s">
        <v>89</v>
      </c>
      <c r="B29" s="56" t="s">
        <v>152</v>
      </c>
      <c r="C29" s="44"/>
      <c r="D29" s="85">
        <f>SUM(D30:D30)</f>
        <v>3700</v>
      </c>
      <c r="E29" s="85">
        <f>D29*1.19</f>
        <v>4403</v>
      </c>
      <c r="F29" s="43" t="s">
        <v>7</v>
      </c>
      <c r="G29" s="43" t="s">
        <v>115</v>
      </c>
      <c r="H29" s="43" t="s">
        <v>117</v>
      </c>
    </row>
    <row r="30" spans="1:8" ht="24" customHeight="1">
      <c r="A30" s="129">
        <v>1</v>
      </c>
      <c r="B30" s="149" t="s">
        <v>114</v>
      </c>
      <c r="C30" s="129" t="s">
        <v>43</v>
      </c>
      <c r="D30" s="150">
        <v>3700</v>
      </c>
      <c r="E30" s="150">
        <f>D30*1.19</f>
        <v>4403</v>
      </c>
      <c r="F30" s="83"/>
      <c r="G30" s="83"/>
      <c r="H30" s="84"/>
    </row>
    <row r="31" spans="1:8" ht="17.25" customHeight="1" thickBot="1">
      <c r="A31" s="69"/>
      <c r="B31" s="94"/>
      <c r="C31" s="69"/>
      <c r="D31" s="173"/>
      <c r="E31" s="177"/>
      <c r="F31" s="58"/>
      <c r="G31" s="58"/>
      <c r="H31" s="6"/>
    </row>
    <row r="32" spans="1:8" ht="21.75" customHeight="1" thickBot="1">
      <c r="A32" s="48" t="s">
        <v>281</v>
      </c>
      <c r="B32" s="54" t="s">
        <v>68</v>
      </c>
      <c r="C32" s="39"/>
      <c r="D32" s="85">
        <f>SUM(D33:D35)</f>
        <v>16459</v>
      </c>
      <c r="E32" s="103">
        <f>D32*1.19</f>
        <v>19586.21</v>
      </c>
      <c r="F32" s="43" t="s">
        <v>7</v>
      </c>
      <c r="G32" s="43" t="s">
        <v>117</v>
      </c>
      <c r="H32" s="43" t="s">
        <v>117</v>
      </c>
    </row>
    <row r="33" spans="1:8" ht="15" customHeight="1">
      <c r="A33" s="248">
        <v>1</v>
      </c>
      <c r="B33" s="323" t="s">
        <v>68</v>
      </c>
      <c r="C33" s="49" t="s">
        <v>72</v>
      </c>
      <c r="D33" s="334">
        <v>4850</v>
      </c>
      <c r="E33" s="254">
        <f>D33*1.19</f>
        <v>5771.5</v>
      </c>
      <c r="F33" s="87"/>
      <c r="G33" s="87"/>
      <c r="H33" s="74"/>
    </row>
    <row r="34" spans="1:8" ht="12.75" customHeight="1">
      <c r="A34" s="249"/>
      <c r="B34" s="259"/>
      <c r="C34" s="47" t="s">
        <v>119</v>
      </c>
      <c r="D34" s="335"/>
      <c r="E34" s="336"/>
      <c r="F34" s="58"/>
      <c r="G34" s="58"/>
      <c r="H34" s="6"/>
    </row>
    <row r="35" spans="1:8" ht="24" customHeight="1">
      <c r="A35" s="229">
        <v>2</v>
      </c>
      <c r="B35" s="228" t="s">
        <v>223</v>
      </c>
      <c r="C35" s="130" t="s">
        <v>72</v>
      </c>
      <c r="D35" s="171">
        <v>11609</v>
      </c>
      <c r="E35" s="73">
        <f>D35*1.19</f>
        <v>13814.71</v>
      </c>
      <c r="F35" s="33"/>
      <c r="G35" s="108"/>
      <c r="H35" s="108"/>
    </row>
    <row r="36" spans="1:8" ht="15" customHeight="1" thickBot="1">
      <c r="A36" s="46"/>
      <c r="B36" s="107"/>
      <c r="C36" s="4"/>
      <c r="D36" s="190"/>
      <c r="E36" s="237"/>
      <c r="F36" s="33"/>
      <c r="G36" s="108"/>
      <c r="H36" s="108"/>
    </row>
    <row r="37" spans="1:8" ht="21" customHeight="1" thickBot="1">
      <c r="A37" s="61" t="s">
        <v>78</v>
      </c>
      <c r="B37" s="77" t="s">
        <v>155</v>
      </c>
      <c r="C37" s="106"/>
      <c r="D37" s="85">
        <f>SUM(D38:D39)</f>
        <v>27600</v>
      </c>
      <c r="E37" s="103">
        <f>D37*1.19</f>
        <v>32844</v>
      </c>
      <c r="F37" s="43" t="s">
        <v>7</v>
      </c>
      <c r="G37" s="43" t="s">
        <v>117</v>
      </c>
      <c r="H37" s="43" t="s">
        <v>117</v>
      </c>
    </row>
    <row r="38" spans="1:8" ht="41.25" customHeight="1">
      <c r="A38" s="101">
        <v>1</v>
      </c>
      <c r="B38" s="82" t="s">
        <v>231</v>
      </c>
      <c r="C38" s="144" t="s">
        <v>113</v>
      </c>
      <c r="D38" s="145">
        <v>14100</v>
      </c>
      <c r="E38" s="117">
        <f>D38*1.19</f>
        <v>16779</v>
      </c>
      <c r="F38" s="88"/>
      <c r="G38" s="88"/>
      <c r="H38" s="89"/>
    </row>
    <row r="39" spans="1:8" ht="39.75" customHeight="1">
      <c r="A39" s="10">
        <v>2</v>
      </c>
      <c r="B39" s="146" t="s">
        <v>232</v>
      </c>
      <c r="C39" s="147" t="s">
        <v>38</v>
      </c>
      <c r="D39" s="148">
        <v>13500</v>
      </c>
      <c r="E39" s="73">
        <f>D39*1.19</f>
        <v>16065</v>
      </c>
      <c r="F39" s="63"/>
      <c r="G39" s="63"/>
      <c r="H39" s="33"/>
    </row>
    <row r="40" spans="1:8" ht="13.5" thickBot="1">
      <c r="A40" s="69"/>
      <c r="B40" s="94"/>
      <c r="C40" s="69"/>
      <c r="D40" s="173"/>
      <c r="E40" s="177"/>
      <c r="F40" s="58"/>
      <c r="G40" s="58"/>
      <c r="H40" s="6"/>
    </row>
    <row r="41" spans="1:8" ht="17.25" customHeight="1" thickBot="1">
      <c r="A41" s="31" t="s">
        <v>159</v>
      </c>
      <c r="B41" s="54" t="s">
        <v>61</v>
      </c>
      <c r="C41" s="53"/>
      <c r="D41" s="85">
        <f>SUM(D42:D43)</f>
        <v>36550</v>
      </c>
      <c r="E41" s="103">
        <f>D41*1.19</f>
        <v>43494.5</v>
      </c>
      <c r="F41" s="111"/>
      <c r="G41" s="43"/>
      <c r="H41" s="43"/>
    </row>
    <row r="42" spans="1:8" ht="16.5" customHeight="1">
      <c r="A42" s="101">
        <v>1</v>
      </c>
      <c r="B42" s="134" t="s">
        <v>206</v>
      </c>
      <c r="C42" s="306" t="s">
        <v>14</v>
      </c>
      <c r="D42" s="125">
        <v>28150</v>
      </c>
      <c r="E42" s="136">
        <f>D42*1.19</f>
        <v>33498.5</v>
      </c>
      <c r="F42" s="204" t="s">
        <v>7</v>
      </c>
      <c r="G42" s="205" t="s">
        <v>117</v>
      </c>
      <c r="H42" s="205" t="s">
        <v>117</v>
      </c>
    </row>
    <row r="43" spans="1:8" ht="16.5" customHeight="1">
      <c r="A43" s="10">
        <v>2</v>
      </c>
      <c r="B43" s="138" t="s">
        <v>189</v>
      </c>
      <c r="C43" s="249"/>
      <c r="D43" s="135">
        <v>8400</v>
      </c>
      <c r="E43" s="136">
        <f>D43*1.19</f>
        <v>9996</v>
      </c>
      <c r="F43" s="207">
        <v>20.02</v>
      </c>
      <c r="G43" s="207" t="s">
        <v>117</v>
      </c>
      <c r="H43" s="207" t="s">
        <v>128</v>
      </c>
    </row>
    <row r="44" spans="1:8" ht="13.5" thickBot="1">
      <c r="A44" s="172"/>
      <c r="B44" s="191"/>
      <c r="C44" s="120"/>
      <c r="D44" s="188"/>
      <c r="E44" s="192"/>
      <c r="F44" s="219"/>
      <c r="G44" s="219"/>
      <c r="H44" s="219"/>
    </row>
    <row r="45" spans="1:8" s="196" customFormat="1" ht="26.25" customHeight="1" thickBot="1">
      <c r="A45" s="48" t="s">
        <v>79</v>
      </c>
      <c r="B45" s="97" t="s">
        <v>233</v>
      </c>
      <c r="C45" s="44"/>
      <c r="D45" s="85">
        <f>SUM(D46:D46)</f>
        <v>450</v>
      </c>
      <c r="E45" s="85">
        <f>D45*1.19</f>
        <v>535.5</v>
      </c>
      <c r="F45" s="43" t="s">
        <v>3</v>
      </c>
      <c r="G45" s="205" t="s">
        <v>117</v>
      </c>
      <c r="H45" s="205" t="s">
        <v>117</v>
      </c>
    </row>
    <row r="46" spans="1:8" ht="27" customHeight="1">
      <c r="A46" s="129">
        <v>1</v>
      </c>
      <c r="B46" s="230" t="s">
        <v>233</v>
      </c>
      <c r="C46" s="129" t="s">
        <v>234</v>
      </c>
      <c r="D46" s="150">
        <v>450</v>
      </c>
      <c r="E46" s="150">
        <f>D46*1.19</f>
        <v>535.5</v>
      </c>
      <c r="F46" s="83"/>
      <c r="G46" s="83"/>
      <c r="H46" s="84"/>
    </row>
    <row r="47" spans="1:8" ht="16.5" customHeight="1" thickBot="1">
      <c r="A47" s="128"/>
      <c r="B47" s="128"/>
      <c r="C47" s="128"/>
      <c r="D47" s="128"/>
      <c r="E47" s="128"/>
      <c r="F47" s="128"/>
      <c r="G47" s="128"/>
      <c r="H47" s="128"/>
    </row>
    <row r="48" spans="1:8" ht="19.5" customHeight="1" thickBot="1">
      <c r="A48" s="48" t="s">
        <v>91</v>
      </c>
      <c r="B48" s="57" t="s">
        <v>190</v>
      </c>
      <c r="C48" s="81"/>
      <c r="D48" s="110">
        <f>SUM(D49:D52)</f>
        <v>9360</v>
      </c>
      <c r="E48" s="103">
        <f>D48*1.19</f>
        <v>11138.4</v>
      </c>
      <c r="F48" s="43" t="s">
        <v>3</v>
      </c>
      <c r="G48" s="43" t="s">
        <v>117</v>
      </c>
      <c r="H48" s="43" t="s">
        <v>117</v>
      </c>
    </row>
    <row r="49" spans="1:8" ht="18" customHeight="1">
      <c r="A49" s="65">
        <v>1</v>
      </c>
      <c r="B49" s="152" t="s">
        <v>158</v>
      </c>
      <c r="C49" s="65" t="s">
        <v>30</v>
      </c>
      <c r="D49" s="333">
        <v>8400</v>
      </c>
      <c r="E49" s="254">
        <f>D49*1.19</f>
        <v>9996</v>
      </c>
      <c r="F49" s="95"/>
      <c r="G49" s="96"/>
      <c r="H49" s="76"/>
    </row>
    <row r="50" spans="1:8" ht="15" customHeight="1">
      <c r="A50" s="41">
        <v>2</v>
      </c>
      <c r="B50" s="24" t="s">
        <v>215</v>
      </c>
      <c r="C50" s="41" t="s">
        <v>185</v>
      </c>
      <c r="D50" s="315"/>
      <c r="E50" s="322"/>
      <c r="F50" s="26"/>
      <c r="G50" s="26"/>
      <c r="H50" s="17"/>
    </row>
    <row r="51" spans="1:8" ht="26.25">
      <c r="A51" s="41">
        <v>3</v>
      </c>
      <c r="B51" s="24" t="s">
        <v>216</v>
      </c>
      <c r="C51" s="41" t="s">
        <v>185</v>
      </c>
      <c r="D51" s="259"/>
      <c r="E51" s="253"/>
      <c r="F51" s="26"/>
      <c r="G51" s="26"/>
      <c r="H51" s="17"/>
    </row>
    <row r="52" spans="1:8" ht="12.75">
      <c r="A52" s="41">
        <v>4</v>
      </c>
      <c r="B52" s="24" t="s">
        <v>235</v>
      </c>
      <c r="C52" s="41" t="s">
        <v>185</v>
      </c>
      <c r="D52" s="140">
        <v>960</v>
      </c>
      <c r="E52" s="73">
        <f>D52*1.19</f>
        <v>1142.3999999999999</v>
      </c>
      <c r="F52" s="26"/>
      <c r="G52" s="26"/>
      <c r="H52" s="17"/>
    </row>
    <row r="53" spans="1:8" ht="13.5" thickBot="1">
      <c r="A53" s="78"/>
      <c r="B53" s="94"/>
      <c r="C53" s="78"/>
      <c r="D53" s="192"/>
      <c r="E53" s="177"/>
      <c r="F53" s="26"/>
      <c r="G53" s="26"/>
      <c r="H53" s="17"/>
    </row>
    <row r="54" spans="1:8" ht="18.75" customHeight="1" thickBot="1">
      <c r="A54" s="31" t="s">
        <v>15</v>
      </c>
      <c r="B54" s="56" t="s">
        <v>236</v>
      </c>
      <c r="C54" s="44"/>
      <c r="D54" s="85">
        <f>SUM(D55:D56)</f>
        <v>3500</v>
      </c>
      <c r="E54" s="85">
        <f>D54*1.19</f>
        <v>4165</v>
      </c>
      <c r="F54" s="43" t="s">
        <v>7</v>
      </c>
      <c r="G54" s="43" t="s">
        <v>117</v>
      </c>
      <c r="H54" s="43" t="s">
        <v>117</v>
      </c>
    </row>
    <row r="55" spans="1:8" ht="26.25">
      <c r="A55" s="129">
        <v>1</v>
      </c>
      <c r="B55" s="149" t="s">
        <v>237</v>
      </c>
      <c r="C55" s="248" t="s">
        <v>239</v>
      </c>
      <c r="D55" s="150">
        <v>2000</v>
      </c>
      <c r="E55" s="150">
        <f>D55*1.19</f>
        <v>2380</v>
      </c>
      <c r="F55" s="83"/>
      <c r="G55" s="83"/>
      <c r="H55" s="84"/>
    </row>
    <row r="56" spans="1:8" ht="16.5" customHeight="1">
      <c r="A56" s="41">
        <v>2</v>
      </c>
      <c r="B56" s="231" t="s">
        <v>238</v>
      </c>
      <c r="C56" s="249"/>
      <c r="D56" s="140">
        <v>1500</v>
      </c>
      <c r="E56" s="73">
        <f>D56*1.19</f>
        <v>1785</v>
      </c>
      <c r="F56" s="26"/>
      <c r="G56" s="26"/>
      <c r="H56" s="17"/>
    </row>
    <row r="57" spans="1:8" ht="36" customHeight="1" thickBot="1">
      <c r="A57" s="46"/>
      <c r="B57" s="107"/>
      <c r="C57" s="4"/>
      <c r="D57" s="190"/>
      <c r="E57" s="190"/>
      <c r="F57" s="33"/>
      <c r="G57" s="108"/>
      <c r="H57" s="108"/>
    </row>
    <row r="58" spans="1:8" ht="18" customHeight="1" thickBot="1">
      <c r="A58" s="48" t="s">
        <v>92</v>
      </c>
      <c r="B58" s="79" t="s">
        <v>51</v>
      </c>
      <c r="C58" s="80"/>
      <c r="D58" s="85">
        <f>SUM(D59:D59)</f>
        <v>8000</v>
      </c>
      <c r="E58" s="150">
        <f>D58*1.19</f>
        <v>9520</v>
      </c>
      <c r="F58" s="43" t="s">
        <v>5</v>
      </c>
      <c r="G58" s="43" t="s">
        <v>117</v>
      </c>
      <c r="H58" s="43" t="s">
        <v>117</v>
      </c>
    </row>
    <row r="59" spans="1:8" ht="18" customHeight="1">
      <c r="A59" s="65">
        <v>1</v>
      </c>
      <c r="B59" s="152" t="s">
        <v>118</v>
      </c>
      <c r="C59" s="65" t="s">
        <v>58</v>
      </c>
      <c r="D59" s="150">
        <v>8000</v>
      </c>
      <c r="E59" s="150">
        <f>D59*1.19</f>
        <v>9520</v>
      </c>
      <c r="F59" s="95"/>
      <c r="G59" s="96"/>
      <c r="H59" s="76"/>
    </row>
    <row r="60" spans="1:8" ht="13.5" thickBot="1">
      <c r="A60" s="46"/>
      <c r="B60" s="107"/>
      <c r="C60" s="4"/>
      <c r="D60" s="190"/>
      <c r="E60" s="190"/>
      <c r="F60" s="33"/>
      <c r="G60" s="108"/>
      <c r="H60" s="108"/>
    </row>
    <row r="61" spans="1:8" ht="17.25" customHeight="1" thickBot="1">
      <c r="A61" s="75" t="s">
        <v>93</v>
      </c>
      <c r="B61" s="179" t="s">
        <v>258</v>
      </c>
      <c r="C61" s="98"/>
      <c r="D61" s="85">
        <f>SUM(D62:D62)</f>
        <v>1400</v>
      </c>
      <c r="E61" s="103">
        <f>D61*1.19</f>
        <v>1666</v>
      </c>
      <c r="F61" s="43" t="s">
        <v>5</v>
      </c>
      <c r="G61" s="43" t="s">
        <v>117</v>
      </c>
      <c r="H61" s="43" t="s">
        <v>117</v>
      </c>
    </row>
    <row r="62" spans="1:8" ht="17.25" customHeight="1">
      <c r="A62" s="59">
        <v>1</v>
      </c>
      <c r="B62" s="121" t="s">
        <v>259</v>
      </c>
      <c r="C62" s="27" t="s">
        <v>127</v>
      </c>
      <c r="D62" s="22">
        <v>1400</v>
      </c>
      <c r="E62" s="116">
        <f>D62*1.19</f>
        <v>1666</v>
      </c>
      <c r="F62" s="15"/>
      <c r="G62" s="13"/>
      <c r="H62" s="12"/>
    </row>
    <row r="63" spans="1:8" ht="13.5" thickBot="1">
      <c r="A63" s="78"/>
      <c r="B63" s="94"/>
      <c r="C63" s="78"/>
      <c r="D63" s="192"/>
      <c r="E63" s="177"/>
      <c r="F63" s="26"/>
      <c r="G63" s="26"/>
      <c r="H63" s="17"/>
    </row>
    <row r="64" spans="1:8" ht="17.25" customHeight="1" thickBot="1">
      <c r="A64" s="75" t="s">
        <v>181</v>
      </c>
      <c r="B64" s="223" t="s">
        <v>104</v>
      </c>
      <c r="C64" s="224"/>
      <c r="D64" s="225">
        <f>SUM(D65)</f>
        <v>4000</v>
      </c>
      <c r="E64" s="226">
        <f>D64*1.19</f>
        <v>4760</v>
      </c>
      <c r="F64" s="114" t="s">
        <v>82</v>
      </c>
      <c r="G64" s="43" t="s">
        <v>117</v>
      </c>
      <c r="H64" s="43" t="s">
        <v>117</v>
      </c>
    </row>
    <row r="65" spans="1:8" ht="15" customHeight="1">
      <c r="A65" s="170">
        <v>1</v>
      </c>
      <c r="B65" s="227" t="s">
        <v>104</v>
      </c>
      <c r="C65" s="137" t="s">
        <v>50</v>
      </c>
      <c r="D65" s="29">
        <v>4000</v>
      </c>
      <c r="E65" s="142">
        <f>D65*1.19</f>
        <v>4760</v>
      </c>
      <c r="F65" s="195"/>
      <c r="G65" s="195"/>
      <c r="H65" s="222"/>
    </row>
    <row r="66" ht="13.5" thickBot="1"/>
    <row r="67" spans="1:8" ht="24" customHeight="1" thickBot="1">
      <c r="A67" s="48" t="s">
        <v>80</v>
      </c>
      <c r="B67" s="178" t="s">
        <v>56</v>
      </c>
      <c r="C67" s="93"/>
      <c r="D67" s="85">
        <f>SUM(D68:D68)</f>
        <v>700</v>
      </c>
      <c r="E67" s="85">
        <v>700</v>
      </c>
      <c r="F67" s="113">
        <v>20.14</v>
      </c>
      <c r="G67" s="43" t="s">
        <v>117</v>
      </c>
      <c r="H67" s="43" t="s">
        <v>117</v>
      </c>
    </row>
    <row r="68" spans="1:8" ht="26.25">
      <c r="A68" s="130">
        <v>1</v>
      </c>
      <c r="B68" s="149" t="s">
        <v>101</v>
      </c>
      <c r="C68" s="66" t="s">
        <v>59</v>
      </c>
      <c r="D68" s="151">
        <v>700</v>
      </c>
      <c r="E68" s="151">
        <v>700</v>
      </c>
      <c r="F68" s="90"/>
      <c r="G68" s="91"/>
      <c r="H68" s="89"/>
    </row>
    <row r="69" spans="1:8" ht="13.5" thickBot="1">
      <c r="A69" s="69"/>
      <c r="B69" s="159"/>
      <c r="C69" s="174"/>
      <c r="D69" s="173"/>
      <c r="E69" s="173"/>
      <c r="F69" s="3"/>
      <c r="G69" s="3"/>
      <c r="H69" s="33"/>
    </row>
    <row r="70" spans="1:8" ht="18" customHeight="1" thickBot="1">
      <c r="A70" s="31" t="s">
        <v>214</v>
      </c>
      <c r="B70" s="53" t="s">
        <v>95</v>
      </c>
      <c r="C70" s="98"/>
      <c r="D70" s="85">
        <v>840</v>
      </c>
      <c r="E70" s="103">
        <f>D70*1.19</f>
        <v>999.5999999999999</v>
      </c>
      <c r="F70" s="43" t="s">
        <v>67</v>
      </c>
      <c r="G70" s="43" t="s">
        <v>117</v>
      </c>
      <c r="H70" s="43" t="s">
        <v>117</v>
      </c>
    </row>
    <row r="71" spans="1:8" ht="18" customHeight="1">
      <c r="A71" s="101">
        <v>1</v>
      </c>
      <c r="B71" s="154" t="s">
        <v>95</v>
      </c>
      <c r="C71" s="101" t="s">
        <v>73</v>
      </c>
      <c r="D71" s="125">
        <v>840</v>
      </c>
      <c r="E71" s="117">
        <f>D71*1.19</f>
        <v>999.5999999999999</v>
      </c>
      <c r="F71" s="63"/>
      <c r="G71" s="63"/>
      <c r="H71" s="63"/>
    </row>
    <row r="72" ht="13.5" thickBot="1"/>
    <row r="73" spans="1:8" ht="16.5" customHeight="1" thickBot="1">
      <c r="A73" s="48" t="s">
        <v>283</v>
      </c>
      <c r="B73" s="92" t="s">
        <v>52</v>
      </c>
      <c r="C73" s="64"/>
      <c r="D73" s="85">
        <f>SUM(D74:D75)</f>
        <v>38500</v>
      </c>
      <c r="E73" s="103">
        <f>D73*1.19</f>
        <v>45815</v>
      </c>
      <c r="F73" s="43"/>
      <c r="G73" s="43"/>
      <c r="H73" s="43"/>
    </row>
    <row r="74" spans="1:8" ht="26.25">
      <c r="A74" s="129">
        <v>1</v>
      </c>
      <c r="B74" s="149" t="s">
        <v>116</v>
      </c>
      <c r="C74" s="101" t="s">
        <v>70</v>
      </c>
      <c r="D74" s="151">
        <v>38500</v>
      </c>
      <c r="E74" s="206">
        <f>D74*1.19</f>
        <v>45815</v>
      </c>
      <c r="F74" s="205" t="s">
        <v>6</v>
      </c>
      <c r="G74" s="205" t="s">
        <v>120</v>
      </c>
      <c r="H74" s="205" t="s">
        <v>120</v>
      </c>
    </row>
    <row r="75" spans="1:8" ht="16.5" customHeight="1">
      <c r="A75" s="143">
        <v>2</v>
      </c>
      <c r="B75" s="239" t="s">
        <v>202</v>
      </c>
      <c r="C75" s="137" t="s">
        <v>70</v>
      </c>
      <c r="D75" s="135">
        <v>0</v>
      </c>
      <c r="E75" s="140">
        <f>D75*1.19</f>
        <v>0</v>
      </c>
      <c r="F75" s="207">
        <v>20.02</v>
      </c>
      <c r="G75" s="207" t="s">
        <v>120</v>
      </c>
      <c r="H75" s="207" t="s">
        <v>128</v>
      </c>
    </row>
    <row r="76" spans="1:8" ht="13.5" thickBot="1">
      <c r="A76" s="69"/>
      <c r="B76" s="191"/>
      <c r="C76" s="172"/>
      <c r="D76" s="188"/>
      <c r="E76" s="192"/>
      <c r="F76" s="219"/>
      <c r="G76" s="219"/>
      <c r="H76" s="219"/>
    </row>
    <row r="77" spans="1:8" ht="18" customHeight="1" thickBot="1">
      <c r="A77" s="31" t="s">
        <v>71</v>
      </c>
      <c r="B77" s="54" t="s">
        <v>111</v>
      </c>
      <c r="C77" s="53"/>
      <c r="D77" s="85">
        <v>10080</v>
      </c>
      <c r="E77" s="103">
        <f>D77*1.19</f>
        <v>11995.199999999999</v>
      </c>
      <c r="F77" s="43" t="s">
        <v>2</v>
      </c>
      <c r="G77" s="43" t="s">
        <v>120</v>
      </c>
      <c r="H77" s="43" t="s">
        <v>120</v>
      </c>
    </row>
    <row r="78" spans="1:8" ht="12.75">
      <c r="A78" s="312">
        <v>1</v>
      </c>
      <c r="B78" s="288" t="s">
        <v>112</v>
      </c>
      <c r="C78" s="175" t="s">
        <v>35</v>
      </c>
      <c r="D78" s="290">
        <v>10080</v>
      </c>
      <c r="E78" s="254">
        <f>D78*1.19</f>
        <v>11995.199999999999</v>
      </c>
      <c r="F78" s="15"/>
      <c r="G78" s="13"/>
      <c r="H78" s="12"/>
    </row>
    <row r="79" spans="1:8" ht="12.75">
      <c r="A79" s="313"/>
      <c r="B79" s="320"/>
      <c r="C79" s="21" t="s">
        <v>36</v>
      </c>
      <c r="D79" s="322"/>
      <c r="E79" s="315"/>
      <c r="F79" s="15"/>
      <c r="G79" s="13"/>
      <c r="H79" s="12"/>
    </row>
    <row r="80" spans="1:8" ht="12.75">
      <c r="A80" s="313"/>
      <c r="B80" s="320"/>
      <c r="C80" s="21" t="s">
        <v>33</v>
      </c>
      <c r="D80" s="322"/>
      <c r="E80" s="315"/>
      <c r="F80" s="15"/>
      <c r="G80" s="13"/>
      <c r="H80" s="12"/>
    </row>
    <row r="81" spans="1:8" ht="12.75">
      <c r="A81" s="313"/>
      <c r="B81" s="320"/>
      <c r="C81" s="21" t="s">
        <v>47</v>
      </c>
      <c r="D81" s="322"/>
      <c r="E81" s="315"/>
      <c r="F81" s="15"/>
      <c r="G81" s="13"/>
      <c r="H81" s="12"/>
    </row>
    <row r="82" spans="1:8" ht="12.75">
      <c r="A82" s="313"/>
      <c r="B82" s="320"/>
      <c r="C82" s="21" t="s">
        <v>34</v>
      </c>
      <c r="D82" s="322"/>
      <c r="E82" s="315"/>
      <c r="F82" s="15"/>
      <c r="G82" s="13"/>
      <c r="H82" s="6"/>
    </row>
    <row r="83" spans="1:8" ht="12.75">
      <c r="A83" s="313"/>
      <c r="B83" s="320"/>
      <c r="C83" s="27" t="s">
        <v>37</v>
      </c>
      <c r="D83" s="322"/>
      <c r="E83" s="315"/>
      <c r="F83" s="15"/>
      <c r="G83" s="13"/>
      <c r="H83" s="12"/>
    </row>
    <row r="84" spans="1:8" ht="12.75">
      <c r="A84" s="313"/>
      <c r="B84" s="320"/>
      <c r="C84" s="176" t="s">
        <v>55</v>
      </c>
      <c r="D84" s="322"/>
      <c r="E84" s="315"/>
      <c r="F84" s="15"/>
      <c r="G84" s="13"/>
      <c r="H84" s="12"/>
    </row>
    <row r="85" spans="1:8" ht="12.75">
      <c r="A85" s="313"/>
      <c r="B85" s="320"/>
      <c r="C85" s="21" t="s">
        <v>57</v>
      </c>
      <c r="D85" s="322"/>
      <c r="E85" s="315"/>
      <c r="F85" s="15"/>
      <c r="G85" s="13"/>
      <c r="H85" s="12"/>
    </row>
    <row r="86" spans="1:8" ht="12.75">
      <c r="A86" s="313"/>
      <c r="B86" s="320"/>
      <c r="C86" s="176" t="s">
        <v>42</v>
      </c>
      <c r="D86" s="322"/>
      <c r="E86" s="315"/>
      <c r="F86" s="15"/>
      <c r="G86" s="13"/>
      <c r="H86" s="12"/>
    </row>
    <row r="87" spans="1:8" ht="12.75">
      <c r="A87" s="313"/>
      <c r="B87" s="320"/>
      <c r="C87" s="176" t="s">
        <v>32</v>
      </c>
      <c r="D87" s="322"/>
      <c r="E87" s="315"/>
      <c r="F87" s="15"/>
      <c r="G87" s="13"/>
      <c r="H87" s="12"/>
    </row>
    <row r="88" spans="1:8" ht="12.75">
      <c r="A88" s="313"/>
      <c r="B88" s="320"/>
      <c r="C88" s="21" t="s">
        <v>48</v>
      </c>
      <c r="D88" s="322"/>
      <c r="E88" s="315"/>
      <c r="F88" s="15"/>
      <c r="G88" s="13"/>
      <c r="H88" s="12"/>
    </row>
    <row r="89" spans="1:8" ht="12.75">
      <c r="A89" s="313"/>
      <c r="B89" s="320"/>
      <c r="C89" s="21" t="s">
        <v>54</v>
      </c>
      <c r="D89" s="322"/>
      <c r="E89" s="315"/>
      <c r="F89" s="15"/>
      <c r="G89" s="13"/>
      <c r="H89" s="12"/>
    </row>
    <row r="90" spans="1:8" ht="12.75">
      <c r="A90" s="314"/>
      <c r="B90" s="321"/>
      <c r="C90" s="21" t="s">
        <v>63</v>
      </c>
      <c r="D90" s="253"/>
      <c r="E90" s="259"/>
      <c r="F90" s="15"/>
      <c r="G90" s="13"/>
      <c r="H90" s="12"/>
    </row>
    <row r="91" spans="1:8" ht="18.75" customHeight="1" thickBot="1">
      <c r="A91" s="69"/>
      <c r="B91" s="191"/>
      <c r="C91" s="172"/>
      <c r="D91" s="188"/>
      <c r="E91" s="192"/>
      <c r="F91" s="219"/>
      <c r="G91" s="219"/>
      <c r="H91" s="219"/>
    </row>
    <row r="92" spans="1:8" ht="16.5" customHeight="1" thickBot="1">
      <c r="A92" s="31" t="s">
        <v>17</v>
      </c>
      <c r="B92" s="54" t="s">
        <v>193</v>
      </c>
      <c r="C92" s="98"/>
      <c r="D92" s="85">
        <f>SUM(D93:D93)</f>
        <v>8400</v>
      </c>
      <c r="E92" s="103">
        <f>D92*1.19</f>
        <v>9996</v>
      </c>
      <c r="F92" s="43" t="s">
        <v>1</v>
      </c>
      <c r="G92" s="43" t="s">
        <v>120</v>
      </c>
      <c r="H92" s="43" t="s">
        <v>120</v>
      </c>
    </row>
    <row r="93" spans="1:8" ht="17.25" customHeight="1">
      <c r="A93" s="41">
        <v>1</v>
      </c>
      <c r="B93" s="153" t="s">
        <v>193</v>
      </c>
      <c r="C93" s="10" t="s">
        <v>174</v>
      </c>
      <c r="D93" s="40">
        <v>8400</v>
      </c>
      <c r="E93" s="117">
        <f>D93*1.19</f>
        <v>9996</v>
      </c>
      <c r="F93" s="15"/>
      <c r="G93" s="15"/>
      <c r="H93" s="16"/>
    </row>
    <row r="94" spans="1:8" ht="13.5" thickBot="1">
      <c r="A94" s="69"/>
      <c r="B94" s="191"/>
      <c r="C94" s="172"/>
      <c r="D94" s="188"/>
      <c r="E94" s="192"/>
      <c r="F94" s="219"/>
      <c r="G94" s="219"/>
      <c r="H94" s="219"/>
    </row>
    <row r="95" spans="1:8" ht="19.5" customHeight="1" thickBot="1">
      <c r="A95" s="31" t="s">
        <v>94</v>
      </c>
      <c r="B95" s="54" t="s">
        <v>153</v>
      </c>
      <c r="C95" s="53"/>
      <c r="D95" s="85">
        <v>2300</v>
      </c>
      <c r="E95" s="103">
        <f>D95*1.19</f>
        <v>2737</v>
      </c>
      <c r="F95" s="113">
        <v>20.14</v>
      </c>
      <c r="G95" s="43" t="s">
        <v>120</v>
      </c>
      <c r="H95" s="43" t="s">
        <v>120</v>
      </c>
    </row>
    <row r="96" spans="1:8" ht="24.75" customHeight="1" thickBot="1">
      <c r="A96" s="28">
        <v>1</v>
      </c>
      <c r="B96" s="19" t="s">
        <v>154</v>
      </c>
      <c r="C96" s="21" t="s">
        <v>12</v>
      </c>
      <c r="D96" s="22">
        <v>2300</v>
      </c>
      <c r="E96" s="243">
        <f>D96*1.19</f>
        <v>2737</v>
      </c>
      <c r="F96" s="8"/>
      <c r="G96" s="12"/>
      <c r="H96" s="12"/>
    </row>
    <row r="97" spans="1:8" ht="13.5" thickBot="1">
      <c r="A97" s="69"/>
      <c r="B97" s="191"/>
      <c r="C97" s="172"/>
      <c r="D97" s="188"/>
      <c r="E97" s="192"/>
      <c r="F97" s="219"/>
      <c r="G97" s="219"/>
      <c r="H97" s="219"/>
    </row>
    <row r="98" spans="1:8" ht="18" customHeight="1" thickBot="1">
      <c r="A98" s="31" t="s">
        <v>18</v>
      </c>
      <c r="B98" s="214" t="s">
        <v>207</v>
      </c>
      <c r="C98" s="61"/>
      <c r="D98" s="85">
        <f>SUM(D99:D99)</f>
        <v>30000</v>
      </c>
      <c r="E98" s="117">
        <f>D98*1.19</f>
        <v>35700</v>
      </c>
      <c r="F98" s="43" t="s">
        <v>122</v>
      </c>
      <c r="G98" s="43" t="s">
        <v>124</v>
      </c>
      <c r="H98" s="43" t="s">
        <v>124</v>
      </c>
    </row>
    <row r="99" spans="1:8" ht="18" customHeight="1">
      <c r="A99" s="168">
        <v>1</v>
      </c>
      <c r="B99" s="213" t="s">
        <v>207</v>
      </c>
      <c r="C99" s="137" t="s">
        <v>121</v>
      </c>
      <c r="D99" s="136">
        <v>30000</v>
      </c>
      <c r="E99" s="117">
        <f>D99*1.19</f>
        <v>35700</v>
      </c>
      <c r="F99" s="203"/>
      <c r="G99" s="203"/>
      <c r="H99" s="202"/>
    </row>
    <row r="100" spans="1:8" ht="13.5" thickBot="1">
      <c r="A100" s="69"/>
      <c r="B100" s="191"/>
      <c r="C100" s="172"/>
      <c r="D100" s="188"/>
      <c r="E100" s="192"/>
      <c r="F100" s="219"/>
      <c r="G100" s="219"/>
      <c r="H100" s="219"/>
    </row>
    <row r="101" spans="1:8" ht="16.5" customHeight="1" thickBot="1">
      <c r="A101" s="75" t="s">
        <v>19</v>
      </c>
      <c r="B101" s="179" t="s">
        <v>255</v>
      </c>
      <c r="C101" s="98"/>
      <c r="D101" s="85">
        <f>SUM(D102:D103)</f>
        <v>19300</v>
      </c>
      <c r="E101" s="103">
        <f>D101*1.19</f>
        <v>22967</v>
      </c>
      <c r="F101" s="61">
        <v>20.12</v>
      </c>
      <c r="G101" s="43" t="s">
        <v>124</v>
      </c>
      <c r="H101" s="43" t="s">
        <v>124</v>
      </c>
    </row>
    <row r="102" spans="1:8" ht="16.5" customHeight="1">
      <c r="A102" s="59">
        <v>1</v>
      </c>
      <c r="B102" s="121" t="s">
        <v>226</v>
      </c>
      <c r="C102" s="306" t="s">
        <v>187</v>
      </c>
      <c r="D102" s="22">
        <v>0</v>
      </c>
      <c r="E102" s="116">
        <f>D102*1.19</f>
        <v>0</v>
      </c>
      <c r="F102" s="195"/>
      <c r="G102" s="7"/>
      <c r="H102" s="6"/>
    </row>
    <row r="103" spans="1:8" ht="26.25">
      <c r="A103" s="21">
        <v>2</v>
      </c>
      <c r="B103" s="19" t="s">
        <v>279</v>
      </c>
      <c r="C103" s="307"/>
      <c r="D103" s="221">
        <v>19300</v>
      </c>
      <c r="E103" s="116">
        <f>D103*1.19</f>
        <v>22967</v>
      </c>
      <c r="F103" s="131"/>
      <c r="G103" s="131"/>
      <c r="H103" s="131"/>
    </row>
    <row r="104" spans="1:8" ht="13.5" thickBot="1">
      <c r="A104" s="69"/>
      <c r="B104" s="191"/>
      <c r="C104" s="172"/>
      <c r="D104" s="188"/>
      <c r="E104" s="192"/>
      <c r="F104" s="219"/>
      <c r="G104" s="219"/>
      <c r="H104" s="219"/>
    </row>
    <row r="105" spans="1:8" ht="18" customHeight="1" thickBot="1">
      <c r="A105" s="75" t="s">
        <v>20</v>
      </c>
      <c r="B105" s="179" t="s">
        <v>253</v>
      </c>
      <c r="C105" s="98"/>
      <c r="D105" s="85">
        <f>SUM(D106:D106)</f>
        <v>4500</v>
      </c>
      <c r="E105" s="103">
        <f>D105*1.19</f>
        <v>5355</v>
      </c>
      <c r="F105" s="43" t="s">
        <v>9</v>
      </c>
      <c r="G105" s="43" t="s">
        <v>124</v>
      </c>
      <c r="H105" s="43" t="s">
        <v>124</v>
      </c>
    </row>
    <row r="106" spans="1:8" ht="14.25" customHeight="1">
      <c r="A106" s="59">
        <v>1</v>
      </c>
      <c r="B106" s="124" t="s">
        <v>253</v>
      </c>
      <c r="C106" s="27" t="s">
        <v>254</v>
      </c>
      <c r="D106" s="22">
        <v>4500</v>
      </c>
      <c r="E106" s="116">
        <f>D106*1.19</f>
        <v>5355</v>
      </c>
      <c r="F106" s="15"/>
      <c r="G106" s="13"/>
      <c r="H106" s="12"/>
    </row>
    <row r="107" spans="1:8" ht="13.5" thickBot="1">
      <c r="A107" s="69"/>
      <c r="B107" s="191"/>
      <c r="C107" s="172"/>
      <c r="D107" s="188"/>
      <c r="E107" s="192"/>
      <c r="F107" s="219"/>
      <c r="G107" s="219"/>
      <c r="H107" s="219"/>
    </row>
    <row r="108" spans="1:8" ht="27" thickBot="1">
      <c r="A108" s="31" t="s">
        <v>21</v>
      </c>
      <c r="B108" s="200" t="s">
        <v>260</v>
      </c>
      <c r="C108" s="53"/>
      <c r="D108" s="85">
        <f>SUM(D109:D110)</f>
        <v>10200</v>
      </c>
      <c r="E108" s="103">
        <f>D108*1.19</f>
        <v>12138</v>
      </c>
      <c r="F108" s="43" t="s">
        <v>4</v>
      </c>
      <c r="G108" s="43" t="s">
        <v>124</v>
      </c>
      <c r="H108" s="43" t="s">
        <v>124</v>
      </c>
    </row>
    <row r="109" spans="1:8" ht="12.75">
      <c r="A109" s="284">
        <v>1</v>
      </c>
      <c r="B109" s="316" t="s">
        <v>260</v>
      </c>
      <c r="C109" s="185" t="s">
        <v>126</v>
      </c>
      <c r="D109" s="295">
        <v>10200</v>
      </c>
      <c r="E109" s="295">
        <v>12138</v>
      </c>
      <c r="F109" s="14"/>
      <c r="G109" s="12"/>
      <c r="H109" s="12"/>
    </row>
    <row r="110" spans="1:8" ht="12.75">
      <c r="A110" s="285"/>
      <c r="B110" s="317"/>
      <c r="C110" s="185" t="s">
        <v>40</v>
      </c>
      <c r="D110" s="258"/>
      <c r="E110" s="315"/>
      <c r="F110" s="14"/>
      <c r="G110" s="12"/>
      <c r="H110" s="12"/>
    </row>
    <row r="111" spans="1:5" ht="12.75">
      <c r="A111" s="287"/>
      <c r="B111" s="287"/>
      <c r="C111" s="21" t="s">
        <v>167</v>
      </c>
      <c r="D111" s="287"/>
      <c r="E111" s="287"/>
    </row>
    <row r="112" spans="1:8" ht="15" customHeight="1" thickBot="1">
      <c r="A112" s="69"/>
      <c r="B112" s="191"/>
      <c r="C112" s="172"/>
      <c r="D112" s="188"/>
      <c r="E112" s="192"/>
      <c r="F112" s="219"/>
      <c r="G112" s="219"/>
      <c r="H112" s="219"/>
    </row>
    <row r="113" spans="1:8" ht="27" thickBot="1">
      <c r="A113" s="31" t="s">
        <v>23</v>
      </c>
      <c r="B113" s="200" t="s">
        <v>229</v>
      </c>
      <c r="C113" s="98"/>
      <c r="D113" s="85">
        <f>SUM(D114:D114)</f>
        <v>0</v>
      </c>
      <c r="E113" s="103">
        <f>D113*1.19</f>
        <v>0</v>
      </c>
      <c r="F113" s="113">
        <v>20.02</v>
      </c>
      <c r="G113" s="43" t="s">
        <v>125</v>
      </c>
      <c r="H113" s="43" t="s">
        <v>125</v>
      </c>
    </row>
    <row r="114" spans="1:8" ht="26.25">
      <c r="A114" s="65">
        <v>1</v>
      </c>
      <c r="B114" s="82" t="s">
        <v>229</v>
      </c>
      <c r="C114" s="10" t="s">
        <v>200</v>
      </c>
      <c r="D114" s="40">
        <v>0</v>
      </c>
      <c r="E114" s="117">
        <f>D114*1.19</f>
        <v>0</v>
      </c>
      <c r="F114" s="15"/>
      <c r="G114" s="15"/>
      <c r="H114" s="16"/>
    </row>
    <row r="115" spans="1:8" ht="13.5" thickBot="1">
      <c r="A115" s="69"/>
      <c r="B115" s="191"/>
      <c r="C115" s="172"/>
      <c r="D115" s="188"/>
      <c r="E115" s="192"/>
      <c r="F115" s="219"/>
      <c r="G115" s="219"/>
      <c r="H115" s="219"/>
    </row>
    <row r="116" spans="1:8" ht="27" thickBot="1">
      <c r="A116" s="48" t="s">
        <v>282</v>
      </c>
      <c r="B116" s="56" t="s">
        <v>208</v>
      </c>
      <c r="C116" s="180"/>
      <c r="D116" s="85">
        <f>SUM(D117:D118)</f>
        <v>1500</v>
      </c>
      <c r="E116" s="182">
        <f>D116*1.19</f>
        <v>1785</v>
      </c>
      <c r="F116" s="183" t="s">
        <v>7</v>
      </c>
      <c r="G116" s="183" t="s">
        <v>125</v>
      </c>
      <c r="H116" s="183" t="s">
        <v>125</v>
      </c>
    </row>
    <row r="117" spans="1:8" ht="26.25">
      <c r="A117" s="65">
        <v>1</v>
      </c>
      <c r="B117" s="212" t="s">
        <v>205</v>
      </c>
      <c r="C117" s="129" t="s">
        <v>66</v>
      </c>
      <c r="D117" s="125">
        <v>0</v>
      </c>
      <c r="E117" s="210">
        <f>D117*1.19</f>
        <v>0</v>
      </c>
      <c r="F117" s="208"/>
      <c r="G117" s="208"/>
      <c r="H117" s="208"/>
    </row>
    <row r="118" spans="1:8" ht="26.25">
      <c r="A118" s="130">
        <v>2</v>
      </c>
      <c r="B118" s="20" t="s">
        <v>194</v>
      </c>
      <c r="C118" s="130" t="s">
        <v>66</v>
      </c>
      <c r="D118" s="209">
        <v>1500</v>
      </c>
      <c r="E118" s="210">
        <f>D118*1.19</f>
        <v>1785</v>
      </c>
      <c r="F118" s="211"/>
      <c r="G118" s="26"/>
      <c r="H118" s="17"/>
    </row>
    <row r="119" spans="1:8" ht="33" customHeight="1" thickBot="1">
      <c r="A119" s="119"/>
      <c r="B119" s="234"/>
      <c r="C119" s="9"/>
      <c r="D119" s="193"/>
      <c r="E119" s="232"/>
      <c r="F119" s="15"/>
      <c r="G119" s="13"/>
      <c r="H119" s="12"/>
    </row>
    <row r="120" spans="1:8" ht="20.25" customHeight="1" thickBot="1">
      <c r="A120" s="31" t="s">
        <v>171</v>
      </c>
      <c r="B120" s="54" t="s">
        <v>224</v>
      </c>
      <c r="C120" s="98"/>
      <c r="D120" s="85">
        <f>SUM(D121:D121)</f>
        <v>0</v>
      </c>
      <c r="E120" s="103">
        <f>D120*1.19</f>
        <v>0</v>
      </c>
      <c r="F120" s="113">
        <v>20.02</v>
      </c>
      <c r="G120" s="183" t="s">
        <v>125</v>
      </c>
      <c r="H120" s="183" t="s">
        <v>125</v>
      </c>
    </row>
    <row r="121" spans="1:8" ht="21" customHeight="1">
      <c r="A121" s="169">
        <v>1</v>
      </c>
      <c r="B121" s="154" t="s">
        <v>224</v>
      </c>
      <c r="C121" s="10" t="s">
        <v>200</v>
      </c>
      <c r="D121" s="40">
        <v>0</v>
      </c>
      <c r="E121" s="117">
        <f>D121*1.19</f>
        <v>0</v>
      </c>
      <c r="F121" s="15"/>
      <c r="G121" s="15"/>
      <c r="H121" s="16"/>
    </row>
    <row r="122" spans="1:8" ht="13.5" thickBot="1">
      <c r="A122" s="119"/>
      <c r="B122" s="234"/>
      <c r="C122" s="9"/>
      <c r="D122" s="193"/>
      <c r="E122" s="232"/>
      <c r="F122" s="15"/>
      <c r="G122" s="13"/>
      <c r="H122" s="12"/>
    </row>
    <row r="123" spans="1:8" ht="18" customHeight="1" thickBot="1">
      <c r="A123" s="48" t="s">
        <v>24</v>
      </c>
      <c r="B123" s="57" t="s">
        <v>180</v>
      </c>
      <c r="C123" s="180"/>
      <c r="D123" s="181">
        <v>0</v>
      </c>
      <c r="E123" s="182">
        <f>D123*1.19</f>
        <v>0</v>
      </c>
      <c r="F123" s="183" t="s">
        <v>7</v>
      </c>
      <c r="G123" s="183" t="s">
        <v>125</v>
      </c>
      <c r="H123" s="183" t="s">
        <v>125</v>
      </c>
    </row>
    <row r="124" spans="1:8" ht="17.25" customHeight="1">
      <c r="A124" s="129">
        <v>1</v>
      </c>
      <c r="B124" s="238" t="s">
        <v>180</v>
      </c>
      <c r="C124" s="66" t="s">
        <v>198</v>
      </c>
      <c r="D124" s="150">
        <v>0</v>
      </c>
      <c r="E124" s="184">
        <f>D124*1.19</f>
        <v>0</v>
      </c>
      <c r="F124" s="95"/>
      <c r="G124" s="96"/>
      <c r="H124" s="76"/>
    </row>
    <row r="125" spans="1:8" ht="13.5" thickBot="1">
      <c r="A125" s="69"/>
      <c r="B125" s="191"/>
      <c r="C125" s="172"/>
      <c r="D125" s="188"/>
      <c r="E125" s="192"/>
      <c r="F125" s="219"/>
      <c r="G125" s="219"/>
      <c r="H125" s="219"/>
    </row>
    <row r="126" spans="1:8" ht="27" thickBot="1">
      <c r="A126" s="31" t="s">
        <v>74</v>
      </c>
      <c r="B126" s="200" t="s">
        <v>192</v>
      </c>
      <c r="C126" s="98"/>
      <c r="D126" s="85">
        <f>SUM(D127:D128)</f>
        <v>3000</v>
      </c>
      <c r="E126" s="103">
        <f>D126*1.19</f>
        <v>3570</v>
      </c>
      <c r="F126" s="43" t="s">
        <v>7</v>
      </c>
      <c r="G126" s="183" t="s">
        <v>125</v>
      </c>
      <c r="H126" s="183" t="s">
        <v>125</v>
      </c>
    </row>
    <row r="127" spans="1:8" ht="26.25">
      <c r="A127" s="169">
        <v>1</v>
      </c>
      <c r="B127" s="82" t="s">
        <v>192</v>
      </c>
      <c r="C127" s="185" t="s">
        <v>201</v>
      </c>
      <c r="D127" s="40">
        <v>0</v>
      </c>
      <c r="E127" s="117">
        <f>D127*1.19</f>
        <v>0</v>
      </c>
      <c r="F127" s="15"/>
      <c r="G127" s="15"/>
      <c r="H127" s="16"/>
    </row>
    <row r="128" spans="1:8" ht="12.75">
      <c r="A128" s="41">
        <v>2</v>
      </c>
      <c r="B128" s="153" t="s">
        <v>278</v>
      </c>
      <c r="C128" s="21" t="s">
        <v>96</v>
      </c>
      <c r="D128" s="40">
        <v>3000</v>
      </c>
      <c r="E128" s="142">
        <f>D128*1.19</f>
        <v>3570</v>
      </c>
      <c r="F128" s="15"/>
      <c r="G128" s="15"/>
      <c r="H128" s="16"/>
    </row>
    <row r="129" spans="1:8" ht="13.5" thickBot="1">
      <c r="A129" s="69"/>
      <c r="B129" s="191"/>
      <c r="C129" s="172"/>
      <c r="D129" s="188"/>
      <c r="E129" s="192"/>
      <c r="F129" s="219"/>
      <c r="G129" s="219"/>
      <c r="H129" s="219"/>
    </row>
    <row r="130" spans="1:8" ht="19.5" customHeight="1" thickBot="1">
      <c r="A130" s="31" t="s">
        <v>27</v>
      </c>
      <c r="B130" s="54" t="s">
        <v>186</v>
      </c>
      <c r="C130" s="98"/>
      <c r="D130" s="85">
        <f>SUM(D131:D132)</f>
        <v>0</v>
      </c>
      <c r="E130" s="112">
        <f>D130*1.19</f>
        <v>0</v>
      </c>
      <c r="F130" s="113">
        <v>20.02</v>
      </c>
      <c r="G130" s="61" t="s">
        <v>125</v>
      </c>
      <c r="H130" s="42" t="s">
        <v>125</v>
      </c>
    </row>
    <row r="131" spans="1:8" ht="12.75">
      <c r="A131" s="169">
        <v>1</v>
      </c>
      <c r="B131" s="154" t="s">
        <v>230</v>
      </c>
      <c r="C131" s="306" t="s">
        <v>200</v>
      </c>
      <c r="D131" s="40">
        <v>0</v>
      </c>
      <c r="E131" s="117">
        <f>D131*1.19</f>
        <v>0</v>
      </c>
      <c r="F131" s="195"/>
      <c r="G131" s="195"/>
      <c r="H131" s="222"/>
    </row>
    <row r="132" spans="1:8" ht="26.25">
      <c r="A132" s="10">
        <v>2</v>
      </c>
      <c r="B132" s="153" t="s">
        <v>264</v>
      </c>
      <c r="C132" s="326"/>
      <c r="D132" s="40">
        <v>0</v>
      </c>
      <c r="E132" s="73">
        <f>D132*1.19</f>
        <v>0</v>
      </c>
      <c r="F132" s="1"/>
      <c r="G132" s="131"/>
      <c r="H132" s="131"/>
    </row>
    <row r="133" spans="1:8" ht="13.5" thickBot="1">
      <c r="A133" s="69"/>
      <c r="B133" s="191"/>
      <c r="C133" s="172"/>
      <c r="D133" s="188"/>
      <c r="E133" s="192"/>
      <c r="F133" s="219"/>
      <c r="G133" s="219"/>
      <c r="H133" s="219"/>
    </row>
    <row r="134" spans="1:8" ht="18" customHeight="1" thickBot="1">
      <c r="A134" s="61" t="s">
        <v>81</v>
      </c>
      <c r="B134" s="54" t="s">
        <v>133</v>
      </c>
      <c r="C134" s="53"/>
      <c r="D134" s="85">
        <f>SUM(D135:D135)</f>
        <v>1300</v>
      </c>
      <c r="E134" s="103">
        <f>D134*1.19</f>
        <v>1547</v>
      </c>
      <c r="F134" s="113">
        <v>20.14</v>
      </c>
      <c r="G134" s="61" t="s">
        <v>265</v>
      </c>
      <c r="H134" s="42" t="s">
        <v>139</v>
      </c>
    </row>
    <row r="135" spans="1:8" ht="12.75">
      <c r="A135" s="291">
        <v>1</v>
      </c>
      <c r="B135" s="293" t="s">
        <v>261</v>
      </c>
      <c r="C135" s="59" t="s">
        <v>31</v>
      </c>
      <c r="D135" s="295">
        <v>1300</v>
      </c>
      <c r="E135" s="264">
        <f>D135*1.19</f>
        <v>1547</v>
      </c>
      <c r="G135" s="63"/>
      <c r="H135" s="63"/>
    </row>
    <row r="136" spans="1:8" ht="12.75">
      <c r="A136" s="292"/>
      <c r="B136" s="294"/>
      <c r="C136" s="21" t="s">
        <v>134</v>
      </c>
      <c r="D136" s="287"/>
      <c r="E136" s="296">
        <f>D136*1.19</f>
        <v>0</v>
      </c>
      <c r="F136" s="14"/>
      <c r="G136" s="12"/>
      <c r="H136" s="12"/>
    </row>
    <row r="137" spans="1:8" ht="13.5" thickBot="1">
      <c r="A137" s="119"/>
      <c r="B137" s="234"/>
      <c r="C137" s="9"/>
      <c r="D137" s="193"/>
      <c r="E137" s="232"/>
      <c r="F137" s="15"/>
      <c r="G137" s="13"/>
      <c r="H137" s="12"/>
    </row>
    <row r="138" spans="1:8" ht="16.5" customHeight="1" thickBot="1">
      <c r="A138" s="61" t="s">
        <v>97</v>
      </c>
      <c r="B138" s="54" t="s">
        <v>133</v>
      </c>
      <c r="C138" s="53"/>
      <c r="D138" s="85">
        <f>SUM(D139:D139)</f>
        <v>0</v>
      </c>
      <c r="E138" s="103">
        <f>D138*1.19</f>
        <v>0</v>
      </c>
      <c r="F138" s="113">
        <v>20.14</v>
      </c>
      <c r="G138" s="61" t="s">
        <v>265</v>
      </c>
      <c r="H138" s="42" t="s">
        <v>139</v>
      </c>
    </row>
    <row r="139" spans="1:8" ht="12.75">
      <c r="A139" s="291">
        <v>1</v>
      </c>
      <c r="B139" s="293" t="s">
        <v>263</v>
      </c>
      <c r="C139" s="59" t="s">
        <v>135</v>
      </c>
      <c r="D139" s="264">
        <v>0</v>
      </c>
      <c r="E139" s="264">
        <f>D139*1.19</f>
        <v>0</v>
      </c>
      <c r="G139" s="63"/>
      <c r="H139" s="63"/>
    </row>
    <row r="140" spans="1:8" ht="12.75">
      <c r="A140" s="292"/>
      <c r="B140" s="294"/>
      <c r="C140" s="21" t="s">
        <v>136</v>
      </c>
      <c r="D140" s="296"/>
      <c r="E140" s="296">
        <f>D140*1.19</f>
        <v>0</v>
      </c>
      <c r="F140" s="14"/>
      <c r="G140" s="12"/>
      <c r="H140" s="12"/>
    </row>
    <row r="141" spans="1:8" ht="15" customHeight="1">
      <c r="A141" s="292"/>
      <c r="B141" s="294"/>
      <c r="C141" s="21" t="s">
        <v>138</v>
      </c>
      <c r="D141" s="296"/>
      <c r="E141" s="296">
        <f>D141*1.19</f>
        <v>0</v>
      </c>
      <c r="F141" s="14"/>
      <c r="G141" s="12"/>
      <c r="H141" s="12"/>
    </row>
    <row r="142" spans="1:8" ht="12.75">
      <c r="A142" s="292"/>
      <c r="B142" s="294"/>
      <c r="C142" s="21" t="s">
        <v>137</v>
      </c>
      <c r="D142" s="296"/>
      <c r="E142" s="296">
        <f>D142*1.19</f>
        <v>0</v>
      </c>
      <c r="F142" s="14"/>
      <c r="G142" s="12"/>
      <c r="H142" s="12"/>
    </row>
    <row r="143" ht="13.5" thickBot="1"/>
    <row r="144" spans="1:8" ht="16.5" customHeight="1" thickBot="1">
      <c r="A144" s="31" t="s">
        <v>156</v>
      </c>
      <c r="B144" s="328" t="s">
        <v>140</v>
      </c>
      <c r="C144" s="329"/>
      <c r="D144" s="85">
        <f>SUM(D145:D145)</f>
        <v>0</v>
      </c>
      <c r="E144" s="85">
        <f>D144*1.19</f>
        <v>0</v>
      </c>
      <c r="F144" s="61">
        <v>20.02</v>
      </c>
      <c r="G144" s="61" t="s">
        <v>265</v>
      </c>
      <c r="H144" s="42" t="s">
        <v>139</v>
      </c>
    </row>
    <row r="145" spans="1:8" ht="12.75">
      <c r="A145" s="284">
        <v>1</v>
      </c>
      <c r="B145" s="288" t="s">
        <v>140</v>
      </c>
      <c r="C145" s="59" t="s">
        <v>65</v>
      </c>
      <c r="D145" s="290">
        <v>0</v>
      </c>
      <c r="E145" s="290">
        <f>D145*1.19</f>
        <v>0</v>
      </c>
      <c r="F145" s="122"/>
      <c r="G145" s="122"/>
      <c r="H145" s="25"/>
    </row>
    <row r="146" spans="1:8" ht="12.75">
      <c r="A146" s="285"/>
      <c r="B146" s="289"/>
      <c r="C146" s="21" t="s">
        <v>64</v>
      </c>
      <c r="D146" s="268"/>
      <c r="E146" s="268">
        <f>D146*1.19</f>
        <v>0</v>
      </c>
      <c r="F146" s="25"/>
      <c r="G146" s="25"/>
      <c r="H146" s="25"/>
    </row>
    <row r="147" spans="1:8" ht="12.75">
      <c r="A147" s="285"/>
      <c r="B147" s="289"/>
      <c r="C147" s="21" t="s">
        <v>161</v>
      </c>
      <c r="D147" s="268"/>
      <c r="E147" s="268">
        <f>D147*1.19</f>
        <v>0</v>
      </c>
      <c r="F147" s="25"/>
      <c r="G147" s="25"/>
      <c r="H147" s="25"/>
    </row>
    <row r="148" spans="1:8" ht="12.75">
      <c r="A148" s="285"/>
      <c r="B148" s="289"/>
      <c r="C148" s="23" t="s">
        <v>162</v>
      </c>
      <c r="D148" s="268"/>
      <c r="E148" s="268">
        <f>D148*1.19</f>
        <v>0</v>
      </c>
      <c r="F148" s="25"/>
      <c r="G148" s="25"/>
      <c r="H148" s="25"/>
    </row>
    <row r="149" spans="1:5" ht="12.75">
      <c r="A149" s="286"/>
      <c r="B149" s="286"/>
      <c r="C149" s="21" t="s">
        <v>163</v>
      </c>
      <c r="D149" s="286"/>
      <c r="E149" s="286"/>
    </row>
    <row r="150" spans="1:5" ht="12.75">
      <c r="A150" s="287"/>
      <c r="B150" s="287"/>
      <c r="C150" s="21" t="s">
        <v>164</v>
      </c>
      <c r="D150" s="287"/>
      <c r="E150" s="287"/>
    </row>
    <row r="151" ht="42" customHeight="1" thickBot="1"/>
    <row r="152" spans="1:8" ht="18" customHeight="1" thickBot="1">
      <c r="A152" s="75" t="s">
        <v>28</v>
      </c>
      <c r="B152" s="54" t="s">
        <v>168</v>
      </c>
      <c r="C152" s="53"/>
      <c r="D152" s="85">
        <f>SUM(D153:D154)</f>
        <v>0</v>
      </c>
      <c r="E152" s="85">
        <f>D152*1.19</f>
        <v>0</v>
      </c>
      <c r="F152" s="43" t="s">
        <v>9</v>
      </c>
      <c r="G152" s="43" t="s">
        <v>132</v>
      </c>
      <c r="H152" s="43" t="s">
        <v>132</v>
      </c>
    </row>
    <row r="153" spans="1:8" ht="12.75">
      <c r="A153" s="310">
        <v>1</v>
      </c>
      <c r="B153" s="270" t="s">
        <v>266</v>
      </c>
      <c r="C153" s="68" t="s">
        <v>169</v>
      </c>
      <c r="D153" s="272">
        <v>0</v>
      </c>
      <c r="E153" s="273">
        <v>0</v>
      </c>
      <c r="F153" s="3"/>
      <c r="G153" s="3"/>
      <c r="H153" s="33"/>
    </row>
    <row r="154" spans="1:8" ht="12.75">
      <c r="A154" s="311"/>
      <c r="B154" s="271"/>
      <c r="C154" s="23" t="s">
        <v>178</v>
      </c>
      <c r="D154" s="271"/>
      <c r="E154" s="274"/>
      <c r="F154" s="15"/>
      <c r="G154" s="13"/>
      <c r="H154" s="12"/>
    </row>
    <row r="155" spans="1:5" ht="12.75">
      <c r="A155" s="311"/>
      <c r="B155" s="271"/>
      <c r="C155" s="21" t="s">
        <v>199</v>
      </c>
      <c r="D155" s="271"/>
      <c r="E155" s="274"/>
    </row>
    <row r="156" spans="1:5" ht="12" customHeight="1">
      <c r="A156" s="311"/>
      <c r="B156" s="271"/>
      <c r="C156" s="235" t="s">
        <v>267</v>
      </c>
      <c r="D156" s="271"/>
      <c r="E156" s="274"/>
    </row>
    <row r="157" spans="1:5" ht="12.75" hidden="1">
      <c r="A157" s="311"/>
      <c r="B157" s="271"/>
      <c r="C157" s="21" t="s">
        <v>268</v>
      </c>
      <c r="D157" s="271"/>
      <c r="E157" s="274"/>
    </row>
    <row r="158" spans="1:5" ht="8.25" customHeight="1" hidden="1">
      <c r="A158" s="311"/>
      <c r="B158" s="271"/>
      <c r="C158" s="23" t="s">
        <v>269</v>
      </c>
      <c r="D158" s="271"/>
      <c r="E158" s="274"/>
    </row>
    <row r="159" spans="1:5" ht="12.75" hidden="1">
      <c r="A159" s="311"/>
      <c r="B159" s="271"/>
      <c r="C159" s="235" t="s">
        <v>270</v>
      </c>
      <c r="D159" s="271"/>
      <c r="E159" s="274"/>
    </row>
    <row r="160" spans="1:8" ht="11.25" customHeight="1" thickBot="1">
      <c r="A160" s="55"/>
      <c r="B160" s="86"/>
      <c r="C160" s="9"/>
      <c r="D160" s="32"/>
      <c r="E160" s="118"/>
      <c r="F160" s="3"/>
      <c r="G160" s="3"/>
      <c r="H160" s="33"/>
    </row>
    <row r="161" spans="1:8" ht="18" customHeight="1" thickBot="1">
      <c r="A161" s="31" t="s">
        <v>98</v>
      </c>
      <c r="B161" s="77" t="s">
        <v>271</v>
      </c>
      <c r="C161" s="99"/>
      <c r="D161" s="85">
        <f>SUM(D162:D162)</f>
        <v>0</v>
      </c>
      <c r="E161" s="85">
        <f>D161*1.19</f>
        <v>0</v>
      </c>
      <c r="F161" s="43" t="s">
        <v>102</v>
      </c>
      <c r="G161" s="43" t="s">
        <v>132</v>
      </c>
      <c r="H161" s="43" t="s">
        <v>132</v>
      </c>
    </row>
    <row r="162" spans="1:8" ht="17.25" customHeight="1">
      <c r="A162" s="123">
        <v>1</v>
      </c>
      <c r="B162" s="124" t="s">
        <v>227</v>
      </c>
      <c r="C162" s="101" t="s">
        <v>272</v>
      </c>
      <c r="D162" s="40">
        <v>0</v>
      </c>
      <c r="E162" s="125">
        <f>D162*1.19</f>
        <v>0</v>
      </c>
      <c r="F162" s="63"/>
      <c r="G162" s="63"/>
      <c r="H162" s="33"/>
    </row>
    <row r="163" spans="1:8" ht="13.5" thickBot="1">
      <c r="A163" s="78"/>
      <c r="B163" s="187"/>
      <c r="C163" s="172"/>
      <c r="D163" s="188"/>
      <c r="E163" s="188"/>
      <c r="F163" s="63"/>
      <c r="G163" s="63"/>
      <c r="H163" s="33"/>
    </row>
    <row r="164" spans="1:8" ht="16.5" customHeight="1" thickBot="1">
      <c r="A164" s="75" t="s">
        <v>46</v>
      </c>
      <c r="B164" s="54" t="s">
        <v>273</v>
      </c>
      <c r="C164" s="53"/>
      <c r="D164" s="85">
        <f>SUM(D165:D166)</f>
        <v>0</v>
      </c>
      <c r="E164" s="85">
        <f>D164*1.19</f>
        <v>0</v>
      </c>
      <c r="F164" s="43" t="s">
        <v>1</v>
      </c>
      <c r="G164" s="43" t="s">
        <v>132</v>
      </c>
      <c r="H164" s="43" t="s">
        <v>132</v>
      </c>
    </row>
    <row r="165" spans="1:8" ht="12.75">
      <c r="A165" s="248">
        <v>1</v>
      </c>
      <c r="B165" s="250" t="s">
        <v>274</v>
      </c>
      <c r="C165" s="38" t="s">
        <v>16</v>
      </c>
      <c r="D165" s="252">
        <v>0</v>
      </c>
      <c r="E165" s="252">
        <f>D165*1.19</f>
        <v>0</v>
      </c>
      <c r="F165" s="3"/>
      <c r="G165" s="3"/>
      <c r="H165" s="33"/>
    </row>
    <row r="166" spans="1:8" ht="12.75">
      <c r="A166" s="275"/>
      <c r="B166" s="277"/>
      <c r="C166" s="38" t="s">
        <v>196</v>
      </c>
      <c r="D166" s="279"/>
      <c r="E166" s="279"/>
      <c r="F166" s="3"/>
      <c r="G166" s="3"/>
      <c r="H166" s="33"/>
    </row>
    <row r="167" spans="1:8" ht="12.75">
      <c r="A167" s="275"/>
      <c r="B167" s="277"/>
      <c r="C167" s="38" t="s">
        <v>197</v>
      </c>
      <c r="D167" s="279"/>
      <c r="E167" s="279"/>
      <c r="F167" s="3"/>
      <c r="G167" s="3"/>
      <c r="H167" s="33"/>
    </row>
    <row r="168" spans="1:8" ht="9" customHeight="1">
      <c r="A168" s="276"/>
      <c r="B168" s="278"/>
      <c r="C168" s="38" t="s">
        <v>197</v>
      </c>
      <c r="D168" s="280"/>
      <c r="E168" s="280">
        <f>D168*1.19</f>
        <v>0</v>
      </c>
      <c r="F168" s="15"/>
      <c r="G168" s="13"/>
      <c r="H168" s="12"/>
    </row>
    <row r="169" spans="1:8" ht="7.5" customHeight="1" thickBot="1">
      <c r="A169" s="78"/>
      <c r="B169" s="187"/>
      <c r="C169" s="172"/>
      <c r="D169" s="188"/>
      <c r="E169" s="188"/>
      <c r="F169" s="63"/>
      <c r="G169" s="63"/>
      <c r="H169" s="33"/>
    </row>
    <row r="170" spans="1:8" ht="17.25" customHeight="1" thickBot="1">
      <c r="A170" s="31" t="s">
        <v>49</v>
      </c>
      <c r="B170" s="54" t="s">
        <v>123</v>
      </c>
      <c r="C170" s="98"/>
      <c r="D170" s="85">
        <f>SUM(D171:D171)</f>
        <v>0</v>
      </c>
      <c r="E170" s="103">
        <f>D170*1.19</f>
        <v>0</v>
      </c>
      <c r="F170" s="43" t="s">
        <v>1</v>
      </c>
      <c r="G170" s="43" t="s">
        <v>131</v>
      </c>
      <c r="H170" s="43" t="s">
        <v>131</v>
      </c>
    </row>
    <row r="171" spans="1:8" ht="20.25" customHeight="1">
      <c r="A171" s="41">
        <v>1</v>
      </c>
      <c r="B171" s="153" t="s">
        <v>123</v>
      </c>
      <c r="C171" s="10" t="s">
        <v>29</v>
      </c>
      <c r="D171" s="40">
        <v>0</v>
      </c>
      <c r="E171" s="117">
        <f>D171*1.19</f>
        <v>0</v>
      </c>
      <c r="F171" s="15"/>
      <c r="G171" s="15"/>
      <c r="H171" s="16"/>
    </row>
    <row r="172" spans="1:8" ht="13.5" thickBot="1">
      <c r="A172" s="50"/>
      <c r="B172" s="71"/>
      <c r="C172" s="9"/>
      <c r="D172" s="8"/>
      <c r="E172" s="8"/>
      <c r="F172" s="15"/>
      <c r="G172" s="15"/>
      <c r="H172" s="16"/>
    </row>
    <row r="173" spans="1:8" ht="15" customHeight="1" thickBot="1">
      <c r="A173" s="31" t="s">
        <v>179</v>
      </c>
      <c r="B173" s="77" t="s">
        <v>141</v>
      </c>
      <c r="C173" s="99"/>
      <c r="D173" s="85">
        <f>SUM(D174:D175)</f>
        <v>24800</v>
      </c>
      <c r="E173" s="85">
        <f>D173*1.19</f>
        <v>29512</v>
      </c>
      <c r="F173" s="43" t="s">
        <v>6</v>
      </c>
      <c r="G173" s="61" t="s">
        <v>131</v>
      </c>
      <c r="H173" s="42" t="s">
        <v>131</v>
      </c>
    </row>
    <row r="174" spans="1:8" ht="12.75">
      <c r="A174" s="123">
        <v>1</v>
      </c>
      <c r="B174" s="124" t="s">
        <v>243</v>
      </c>
      <c r="C174" s="10" t="s">
        <v>13</v>
      </c>
      <c r="D174" s="40">
        <v>20000</v>
      </c>
      <c r="E174" s="125">
        <f>D174*1.19</f>
        <v>23800</v>
      </c>
      <c r="F174" s="63"/>
      <c r="G174" s="63"/>
      <c r="H174" s="33"/>
    </row>
    <row r="175" spans="1:8" ht="12.75">
      <c r="A175" s="327">
        <v>2</v>
      </c>
      <c r="B175" s="281" t="s">
        <v>244</v>
      </c>
      <c r="C175" s="10" t="s">
        <v>245</v>
      </c>
      <c r="D175" s="283">
        <v>4800</v>
      </c>
      <c r="E175" s="258">
        <f>D175*1.19</f>
        <v>5712</v>
      </c>
      <c r="F175" s="63"/>
      <c r="G175" s="63"/>
      <c r="H175" s="33"/>
    </row>
    <row r="176" spans="1:8" ht="12.75">
      <c r="A176" s="249"/>
      <c r="B176" s="282"/>
      <c r="C176" s="10" t="s">
        <v>246</v>
      </c>
      <c r="D176" s="259"/>
      <c r="E176" s="259"/>
      <c r="F176" s="63"/>
      <c r="G176" s="63"/>
      <c r="H176" s="33"/>
    </row>
    <row r="177" spans="1:8" ht="13.5" thickBot="1">
      <c r="A177" s="120"/>
      <c r="B177" s="236"/>
      <c r="C177" s="172"/>
      <c r="D177" s="232"/>
      <c r="E177" s="232"/>
      <c r="F177" s="63"/>
      <c r="G177" s="63"/>
      <c r="H177" s="33"/>
    </row>
    <row r="178" spans="1:8" ht="17.25" customHeight="1" thickBot="1">
      <c r="A178" s="75" t="s">
        <v>182</v>
      </c>
      <c r="B178" s="57" t="s">
        <v>175</v>
      </c>
      <c r="C178" s="37"/>
      <c r="D178" s="85">
        <f>SUM(D179:D181)</f>
        <v>0</v>
      </c>
      <c r="E178" s="189">
        <f>D178*1.19</f>
        <v>0</v>
      </c>
      <c r="F178" s="43" t="s">
        <v>9</v>
      </c>
      <c r="G178" s="61" t="s">
        <v>131</v>
      </c>
      <c r="H178" s="42" t="s">
        <v>131</v>
      </c>
    </row>
    <row r="179" spans="1:8" ht="12.75">
      <c r="A179" s="260">
        <v>1</v>
      </c>
      <c r="B179" s="262" t="s">
        <v>262</v>
      </c>
      <c r="C179" s="59" t="s">
        <v>176</v>
      </c>
      <c r="D179" s="264">
        <v>0</v>
      </c>
      <c r="E179" s="266">
        <v>0</v>
      </c>
      <c r="F179" s="3"/>
      <c r="G179" s="3"/>
      <c r="H179" s="33"/>
    </row>
    <row r="180" spans="1:8" ht="12.75">
      <c r="A180" s="261"/>
      <c r="B180" s="263"/>
      <c r="C180" s="21" t="s">
        <v>195</v>
      </c>
      <c r="D180" s="265"/>
      <c r="E180" s="267"/>
      <c r="F180" s="3"/>
      <c r="G180" s="3"/>
      <c r="H180" s="33"/>
    </row>
    <row r="181" spans="1:8" ht="12.75">
      <c r="A181" s="261"/>
      <c r="B181" s="263"/>
      <c r="C181" s="21" t="s">
        <v>177</v>
      </c>
      <c r="D181" s="265"/>
      <c r="E181" s="267"/>
      <c r="F181" s="3"/>
      <c r="G181" s="3"/>
      <c r="H181" s="33"/>
    </row>
    <row r="182" ht="13.5" thickBot="1"/>
    <row r="183" spans="1:8" ht="18.75" customHeight="1" thickBot="1">
      <c r="A183" s="61" t="s">
        <v>183</v>
      </c>
      <c r="B183" s="53" t="s">
        <v>157</v>
      </c>
      <c r="C183" s="64"/>
      <c r="D183" s="85">
        <f>SUM(D184:D184)</f>
        <v>210</v>
      </c>
      <c r="E183" s="103">
        <f>D183*1.19</f>
        <v>249.89999999999998</v>
      </c>
      <c r="F183" s="43" t="s">
        <v>7</v>
      </c>
      <c r="G183" s="43" t="s">
        <v>129</v>
      </c>
      <c r="H183" s="43" t="s">
        <v>129</v>
      </c>
    </row>
    <row r="184" spans="1:8" ht="26.25">
      <c r="A184" s="101">
        <v>1</v>
      </c>
      <c r="B184" s="155" t="s">
        <v>252</v>
      </c>
      <c r="C184" s="137" t="s">
        <v>38</v>
      </c>
      <c r="D184" s="29">
        <v>210</v>
      </c>
      <c r="E184" s="142">
        <f>D184*1.19</f>
        <v>249.89999999999998</v>
      </c>
      <c r="F184" s="13"/>
      <c r="G184" s="13"/>
      <c r="H184" s="12"/>
    </row>
    <row r="185" spans="1:8" ht="13.5" thickBot="1">
      <c r="A185" s="17"/>
      <c r="B185" s="72"/>
      <c r="C185" s="9"/>
      <c r="D185" s="8"/>
      <c r="E185" s="118"/>
      <c r="F185" s="15"/>
      <c r="G185" s="13"/>
      <c r="H185" s="12"/>
    </row>
    <row r="186" spans="1:8" ht="20.25" customHeight="1" thickBot="1">
      <c r="A186" s="31" t="s">
        <v>184</v>
      </c>
      <c r="B186" s="57" t="s">
        <v>165</v>
      </c>
      <c r="C186" s="215"/>
      <c r="D186" s="85">
        <f>SUM(D187:D191)</f>
        <v>600</v>
      </c>
      <c r="E186" s="103">
        <f>D186*1.19</f>
        <v>714</v>
      </c>
      <c r="F186" s="43" t="s">
        <v>9</v>
      </c>
      <c r="G186" s="43" t="s">
        <v>129</v>
      </c>
      <c r="H186" s="43" t="s">
        <v>129</v>
      </c>
    </row>
    <row r="187" spans="1:8" ht="12.75">
      <c r="A187" s="330">
        <v>1</v>
      </c>
      <c r="B187" s="331" t="s">
        <v>247</v>
      </c>
      <c r="C187" s="186" t="s">
        <v>166</v>
      </c>
      <c r="D187" s="258">
        <v>0</v>
      </c>
      <c r="E187" s="268">
        <v>0</v>
      </c>
      <c r="F187" s="3"/>
      <c r="G187" s="3"/>
      <c r="H187" s="33"/>
    </row>
    <row r="188" spans="1:8" ht="12.75">
      <c r="A188" s="249"/>
      <c r="B188" s="259"/>
      <c r="C188" s="168" t="s">
        <v>142</v>
      </c>
      <c r="D188" s="259"/>
      <c r="E188" s="269"/>
      <c r="F188" s="3"/>
      <c r="G188" s="3"/>
      <c r="H188" s="33"/>
    </row>
    <row r="189" spans="1:8" ht="12.75">
      <c r="A189" s="10">
        <v>2</v>
      </c>
      <c r="B189" s="233" t="s">
        <v>103</v>
      </c>
      <c r="C189" s="41" t="s">
        <v>143</v>
      </c>
      <c r="D189" s="40">
        <v>0</v>
      </c>
      <c r="E189" s="142">
        <f>D189*1.19</f>
        <v>0</v>
      </c>
      <c r="F189" s="3"/>
      <c r="G189" s="3"/>
      <c r="H189" s="33"/>
    </row>
    <row r="190" spans="1:8" ht="12.75">
      <c r="A190" s="10">
        <v>3</v>
      </c>
      <c r="B190" s="233" t="s">
        <v>248</v>
      </c>
      <c r="C190" s="41" t="s">
        <v>249</v>
      </c>
      <c r="D190" s="40">
        <v>0</v>
      </c>
      <c r="E190" s="142">
        <f>D190*1.19</f>
        <v>0</v>
      </c>
      <c r="F190" s="3"/>
      <c r="G190" s="3"/>
      <c r="H190" s="33"/>
    </row>
    <row r="191" spans="1:8" ht="12.75">
      <c r="A191" s="10">
        <v>4</v>
      </c>
      <c r="B191" s="233" t="s">
        <v>251</v>
      </c>
      <c r="C191" s="41" t="s">
        <v>250</v>
      </c>
      <c r="D191" s="40">
        <v>600</v>
      </c>
      <c r="E191" s="142">
        <f>D191*1.19</f>
        <v>714</v>
      </c>
      <c r="F191" s="3"/>
      <c r="G191" s="3"/>
      <c r="H191" s="33"/>
    </row>
    <row r="192" spans="1:8" ht="13.5" thickBot="1">
      <c r="A192" s="172"/>
      <c r="B192" s="194"/>
      <c r="C192" s="78"/>
      <c r="D192" s="188"/>
      <c r="E192" s="177"/>
      <c r="F192" s="3"/>
      <c r="G192" s="3"/>
      <c r="H192" s="33"/>
    </row>
    <row r="193" spans="1:8" ht="17.25" customHeight="1" thickBot="1">
      <c r="A193" s="31" t="s">
        <v>203</v>
      </c>
      <c r="B193" s="77" t="s">
        <v>173</v>
      </c>
      <c r="C193" s="215"/>
      <c r="D193" s="85">
        <f>SUM(D194:D195)</f>
        <v>0</v>
      </c>
      <c r="E193" s="103">
        <f>D193*1.19</f>
        <v>0</v>
      </c>
      <c r="F193" s="113">
        <v>20.15</v>
      </c>
      <c r="G193" s="43" t="s">
        <v>128</v>
      </c>
      <c r="H193" s="43" t="s">
        <v>128</v>
      </c>
    </row>
    <row r="194" spans="1:8" ht="15" customHeight="1">
      <c r="A194" s="101">
        <v>1</v>
      </c>
      <c r="B194" s="156" t="s">
        <v>173</v>
      </c>
      <c r="C194" s="147" t="s">
        <v>130</v>
      </c>
      <c r="D194" s="157">
        <v>0</v>
      </c>
      <c r="E194" s="142">
        <f>D194*1.19</f>
        <v>0</v>
      </c>
      <c r="F194" s="3"/>
      <c r="G194" s="3"/>
      <c r="H194" s="33"/>
    </row>
    <row r="195" spans="1:8" ht="18" customHeight="1">
      <c r="A195" s="10">
        <v>2</v>
      </c>
      <c r="B195" s="220" t="s">
        <v>212</v>
      </c>
      <c r="C195" s="147" t="s">
        <v>213</v>
      </c>
      <c r="D195" s="157">
        <v>0</v>
      </c>
      <c r="E195" s="142">
        <f>D195*1.19</f>
        <v>0</v>
      </c>
      <c r="F195" s="3"/>
      <c r="G195" s="3"/>
      <c r="H195" s="33"/>
    </row>
    <row r="196" spans="1:8" ht="13.5" thickBot="1">
      <c r="A196" s="172"/>
      <c r="B196" s="194"/>
      <c r="C196" s="78"/>
      <c r="D196" s="188"/>
      <c r="E196" s="177"/>
      <c r="F196" s="3"/>
      <c r="G196" s="3"/>
      <c r="H196" s="33"/>
    </row>
    <row r="197" spans="1:8" ht="18" customHeight="1" thickBot="1">
      <c r="A197" s="75" t="s">
        <v>220</v>
      </c>
      <c r="B197" s="54" t="s">
        <v>172</v>
      </c>
      <c r="C197" s="53"/>
      <c r="D197" s="85">
        <f>SUM(D198:D199)</f>
        <v>0</v>
      </c>
      <c r="E197" s="85">
        <f>D197*1.19</f>
        <v>0</v>
      </c>
      <c r="F197" s="43" t="s">
        <v>9</v>
      </c>
      <c r="G197" s="43" t="s">
        <v>128</v>
      </c>
      <c r="H197" s="43" t="s">
        <v>128</v>
      </c>
    </row>
    <row r="198" spans="1:8" ht="12.75">
      <c r="A198" s="248">
        <v>1</v>
      </c>
      <c r="B198" s="250" t="s">
        <v>256</v>
      </c>
      <c r="C198" s="28" t="s">
        <v>169</v>
      </c>
      <c r="D198" s="252">
        <v>0</v>
      </c>
      <c r="E198" s="254">
        <f>D198*1.19</f>
        <v>0</v>
      </c>
      <c r="F198" s="3"/>
      <c r="G198" s="3"/>
      <c r="H198" s="33"/>
    </row>
    <row r="199" spans="1:8" ht="12.75">
      <c r="A199" s="249"/>
      <c r="B199" s="251"/>
      <c r="C199" s="23" t="s">
        <v>170</v>
      </c>
      <c r="D199" s="253"/>
      <c r="E199" s="255"/>
      <c r="F199" s="15"/>
      <c r="G199" s="13"/>
      <c r="H199" s="12"/>
    </row>
    <row r="200" spans="1:8" ht="13.5" thickBot="1">
      <c r="A200" s="172"/>
      <c r="B200" s="194"/>
      <c r="C200" s="78"/>
      <c r="D200" s="188"/>
      <c r="E200" s="177"/>
      <c r="F200" s="3"/>
      <c r="G200" s="3"/>
      <c r="H200" s="33"/>
    </row>
    <row r="201" spans="1:8" ht="16.5" customHeight="1" thickBot="1">
      <c r="A201" s="31" t="s">
        <v>275</v>
      </c>
      <c r="B201" s="54" t="s">
        <v>257</v>
      </c>
      <c r="C201" s="215"/>
      <c r="D201" s="85">
        <f>SUM(D202:D203)</f>
        <v>1600</v>
      </c>
      <c r="E201" s="103">
        <f>D201*1.19</f>
        <v>1904</v>
      </c>
      <c r="F201" s="113" t="s">
        <v>6</v>
      </c>
      <c r="G201" s="43" t="s">
        <v>128</v>
      </c>
      <c r="H201" s="43" t="s">
        <v>128</v>
      </c>
    </row>
    <row r="202" spans="1:8" ht="22.5" customHeight="1">
      <c r="A202" s="101">
        <v>1</v>
      </c>
      <c r="B202" s="24" t="s">
        <v>291</v>
      </c>
      <c r="C202" s="66" t="s">
        <v>39</v>
      </c>
      <c r="D202" s="157">
        <v>1300</v>
      </c>
      <c r="E202" s="142">
        <f>D202*1.19</f>
        <v>1547</v>
      </c>
      <c r="F202" s="3"/>
      <c r="G202" s="3"/>
      <c r="H202" s="33"/>
    </row>
    <row r="203" spans="1:8" ht="18" customHeight="1">
      <c r="A203" s="10">
        <v>2</v>
      </c>
      <c r="B203" s="24" t="s">
        <v>289</v>
      </c>
      <c r="C203" s="147" t="s">
        <v>290</v>
      </c>
      <c r="D203" s="157">
        <v>300</v>
      </c>
      <c r="E203" s="142">
        <f>D203*1.19</f>
        <v>357</v>
      </c>
      <c r="F203" s="3"/>
      <c r="G203" s="3"/>
      <c r="H203" s="33"/>
    </row>
    <row r="204" spans="1:8" ht="13.5" thickBot="1">
      <c r="A204" s="120"/>
      <c r="B204" s="232"/>
      <c r="C204" s="78"/>
      <c r="D204" s="232"/>
      <c r="E204" s="126"/>
      <c r="F204" s="3"/>
      <c r="G204" s="3"/>
      <c r="H204" s="33"/>
    </row>
    <row r="205" spans="1:8" ht="18.75" customHeight="1" thickBot="1">
      <c r="A205" s="100" t="s">
        <v>276</v>
      </c>
      <c r="B205" s="216" t="s">
        <v>240</v>
      </c>
      <c r="C205" s="217"/>
      <c r="D205" s="85">
        <f>SUM(D206:D206)</f>
        <v>170</v>
      </c>
      <c r="E205" s="103">
        <f>D205*1.19</f>
        <v>202.29999999999998</v>
      </c>
      <c r="F205" s="113" t="s">
        <v>5</v>
      </c>
      <c r="G205" s="43" t="s">
        <v>128</v>
      </c>
      <c r="H205" s="43" t="s">
        <v>128</v>
      </c>
    </row>
    <row r="206" spans="1:8" ht="16.5" customHeight="1">
      <c r="A206" s="101">
        <v>1</v>
      </c>
      <c r="B206" s="158" t="s">
        <v>241</v>
      </c>
      <c r="C206" s="66" t="s">
        <v>242</v>
      </c>
      <c r="D206" s="67">
        <v>170</v>
      </c>
      <c r="E206" s="142">
        <f>D206*1.19</f>
        <v>202.29999999999998</v>
      </c>
      <c r="F206" s="3"/>
      <c r="G206" s="3"/>
      <c r="H206" s="2"/>
    </row>
    <row r="207" spans="1:8" ht="12.75">
      <c r="A207" s="245"/>
      <c r="B207" s="46"/>
      <c r="C207" s="2"/>
      <c r="D207" s="5"/>
      <c r="E207" s="5"/>
      <c r="F207" s="15"/>
      <c r="G207" s="13"/>
      <c r="H207" s="12"/>
    </row>
    <row r="208" spans="1:8" ht="12.75">
      <c r="A208" s="244"/>
      <c r="B208" s="4"/>
      <c r="C208" s="2"/>
      <c r="D208" s="5"/>
      <c r="E208" s="5"/>
      <c r="F208" s="3"/>
      <c r="G208" s="3"/>
      <c r="H208" s="2"/>
    </row>
    <row r="209" spans="1:8" ht="12.75">
      <c r="A209" s="6" t="s">
        <v>60</v>
      </c>
      <c r="B209" s="2" t="s">
        <v>277</v>
      </c>
      <c r="C209" s="2"/>
      <c r="D209" s="5"/>
      <c r="E209" s="5"/>
      <c r="F209" s="2"/>
      <c r="G209" s="51"/>
      <c r="H209" s="12"/>
    </row>
    <row r="210" spans="1:8" ht="12.75">
      <c r="A210" s="6"/>
      <c r="B210" s="2"/>
      <c r="C210" s="2"/>
      <c r="D210" s="5"/>
      <c r="E210" s="5"/>
      <c r="F210" s="2"/>
      <c r="G210" s="51"/>
      <c r="H210" s="12"/>
    </row>
    <row r="211" spans="1:8" ht="12.75">
      <c r="A211" s="6"/>
      <c r="B211" s="2"/>
      <c r="C211" s="2"/>
      <c r="D211" s="5"/>
      <c r="E211" s="5"/>
      <c r="F211" s="2"/>
      <c r="G211" s="51"/>
      <c r="H211" s="12"/>
    </row>
    <row r="212" spans="1:8" ht="12.75">
      <c r="A212" s="132"/>
      <c r="B212" s="46"/>
      <c r="C212" s="6"/>
      <c r="D212" s="18"/>
      <c r="E212" s="18"/>
      <c r="F212" s="12"/>
      <c r="G212" s="12"/>
      <c r="H212" s="12"/>
    </row>
    <row r="213" spans="1:7" ht="12.75">
      <c r="A213" s="1"/>
      <c r="B213" s="6" t="s">
        <v>75</v>
      </c>
      <c r="C213" s="8" t="s">
        <v>144</v>
      </c>
      <c r="D213" s="8"/>
      <c r="F213" s="6"/>
      <c r="G213" s="6" t="s">
        <v>99</v>
      </c>
    </row>
    <row r="214" spans="1:7" ht="12.75">
      <c r="A214" s="70"/>
      <c r="B214" s="6" t="s">
        <v>77</v>
      </c>
      <c r="C214" s="8" t="s">
        <v>145</v>
      </c>
      <c r="D214" s="8"/>
      <c r="F214" s="6"/>
      <c r="G214" s="6" t="s">
        <v>286</v>
      </c>
    </row>
    <row r="215" spans="1:7" ht="15">
      <c r="A215" s="102"/>
      <c r="B215" s="6"/>
      <c r="C215" s="8"/>
      <c r="D215" s="8"/>
      <c r="F215" s="6"/>
      <c r="G215" s="6" t="s">
        <v>287</v>
      </c>
    </row>
    <row r="216" spans="1:7" ht="12.75">
      <c r="A216" s="60"/>
      <c r="B216" s="6" t="s">
        <v>76</v>
      </c>
      <c r="C216" s="8" t="s">
        <v>146</v>
      </c>
      <c r="D216" s="8"/>
      <c r="F216" s="6"/>
      <c r="G216" s="6" t="s">
        <v>288</v>
      </c>
    </row>
    <row r="217" spans="1:7" ht="12.75">
      <c r="A217" s="60"/>
      <c r="B217" s="6"/>
      <c r="C217" s="8"/>
      <c r="D217" s="8"/>
      <c r="F217" s="6"/>
      <c r="G217" s="6"/>
    </row>
    <row r="218" spans="1:7" ht="12.75">
      <c r="A218" s="60"/>
      <c r="B218" s="6"/>
      <c r="C218" s="8"/>
      <c r="D218" s="8"/>
      <c r="F218" s="6"/>
      <c r="G218" s="6"/>
    </row>
    <row r="219" spans="1:7" ht="12.75">
      <c r="A219" s="60"/>
      <c r="B219" s="6"/>
      <c r="C219" s="8"/>
      <c r="D219" s="8"/>
      <c r="F219" s="6"/>
      <c r="G219" s="6"/>
    </row>
    <row r="220" spans="1:7" ht="12.75">
      <c r="A220" s="60"/>
      <c r="B220" s="6"/>
      <c r="C220" s="8"/>
      <c r="D220" s="8"/>
      <c r="F220" s="6"/>
      <c r="G220" s="6"/>
    </row>
    <row r="221" spans="1:7" ht="12.75">
      <c r="A221" s="60"/>
      <c r="B221" s="6"/>
      <c r="C221" s="8"/>
      <c r="D221" s="8"/>
      <c r="F221" s="6"/>
      <c r="G221" s="6"/>
    </row>
    <row r="222" spans="1:7" ht="12.75">
      <c r="A222" s="60"/>
      <c r="B222" s="6"/>
      <c r="C222" s="8"/>
      <c r="D222" s="8"/>
      <c r="F222" s="6"/>
      <c r="G222" s="6"/>
    </row>
    <row r="223" spans="1:7" ht="12.75">
      <c r="A223" s="60"/>
      <c r="B223" s="6"/>
      <c r="C223" s="8"/>
      <c r="D223" s="8"/>
      <c r="F223" s="6"/>
      <c r="G223" s="6"/>
    </row>
    <row r="224" spans="1:7" ht="12.75">
      <c r="A224" s="60"/>
      <c r="B224" s="6"/>
      <c r="C224" s="8"/>
      <c r="D224" s="8"/>
      <c r="F224" s="6"/>
      <c r="G224" s="6"/>
    </row>
    <row r="225" spans="1:7" ht="12.75">
      <c r="A225" s="60"/>
      <c r="B225" s="6"/>
      <c r="C225" s="8"/>
      <c r="D225" s="8"/>
      <c r="F225" s="6"/>
      <c r="G225" s="6"/>
    </row>
    <row r="226" spans="1:7" ht="12.75">
      <c r="A226" s="60"/>
      <c r="B226" s="6"/>
      <c r="C226" s="8"/>
      <c r="D226" s="8"/>
      <c r="F226" s="6"/>
      <c r="G226" s="6"/>
    </row>
    <row r="227" spans="1:7" ht="12.75">
      <c r="A227" s="60"/>
      <c r="B227" s="6"/>
      <c r="C227" s="8"/>
      <c r="D227" s="8"/>
      <c r="F227" s="6"/>
      <c r="G227" s="6"/>
    </row>
    <row r="228" spans="1:7" ht="12.75">
      <c r="A228" s="60"/>
      <c r="B228" s="6"/>
      <c r="C228" s="8"/>
      <c r="D228" s="8"/>
      <c r="F228" s="6"/>
      <c r="G228" s="6"/>
    </row>
    <row r="229" spans="1:7" ht="12.75">
      <c r="A229" s="60"/>
      <c r="B229" s="6"/>
      <c r="C229" s="8"/>
      <c r="D229" s="8"/>
      <c r="F229" s="6"/>
      <c r="G229" s="6"/>
    </row>
    <row r="230" spans="1:7" ht="12.75">
      <c r="A230" s="60"/>
      <c r="B230" s="6"/>
      <c r="C230" s="8"/>
      <c r="D230" s="8"/>
      <c r="F230" s="6"/>
      <c r="G230" s="6"/>
    </row>
    <row r="231" spans="1:7" ht="12.75">
      <c r="A231" s="60"/>
      <c r="B231" s="6"/>
      <c r="C231" s="8"/>
      <c r="D231" s="8"/>
      <c r="F231" s="6"/>
      <c r="G231" s="6"/>
    </row>
    <row r="232" spans="1:7" ht="12.75">
      <c r="A232" s="60"/>
      <c r="B232" s="6"/>
      <c r="C232" s="8"/>
      <c r="D232" s="8"/>
      <c r="F232" s="6"/>
      <c r="G232" s="6"/>
    </row>
    <row r="233" spans="1:7" ht="12.75">
      <c r="A233" s="60"/>
      <c r="B233" s="6"/>
      <c r="C233" s="8"/>
      <c r="D233" s="8"/>
      <c r="F233" s="6"/>
      <c r="G233" s="6"/>
    </row>
    <row r="234" spans="1:7" ht="12.75">
      <c r="A234" s="60"/>
      <c r="B234" s="6"/>
      <c r="C234" s="8"/>
      <c r="D234" s="8"/>
      <c r="F234" s="6"/>
      <c r="G234" s="6"/>
    </row>
    <row r="235" spans="1:7" ht="12.75">
      <c r="A235" s="60"/>
      <c r="B235" s="6"/>
      <c r="C235" s="8"/>
      <c r="D235" s="8"/>
      <c r="F235" s="6"/>
      <c r="G235" s="6"/>
    </row>
    <row r="236" spans="1:7" ht="12.75">
      <c r="A236" s="60"/>
      <c r="B236" s="6"/>
      <c r="C236" s="8"/>
      <c r="D236" s="8"/>
      <c r="F236" s="6"/>
      <c r="G236" s="6"/>
    </row>
    <row r="237" spans="1:8" ht="12.75">
      <c r="A237" s="325" t="s">
        <v>147</v>
      </c>
      <c r="B237" s="309"/>
      <c r="C237" s="309"/>
      <c r="D237" s="309"/>
      <c r="E237" s="309"/>
      <c r="F237" s="309"/>
      <c r="G237" s="309"/>
      <c r="H237" s="309"/>
    </row>
    <row r="238" spans="1:8" ht="12.75">
      <c r="A238" s="201"/>
      <c r="B238" s="62"/>
      <c r="C238" s="62"/>
      <c r="D238" s="62"/>
      <c r="E238" s="62"/>
      <c r="F238" s="62"/>
      <c r="G238" s="62"/>
      <c r="H238" s="62"/>
    </row>
    <row r="239" spans="1:8" ht="26.25">
      <c r="A239" s="201"/>
      <c r="B239" s="62"/>
      <c r="C239" s="240" t="s">
        <v>219</v>
      </c>
      <c r="D239" s="241" t="s">
        <v>284</v>
      </c>
      <c r="F239" s="62"/>
      <c r="G239" s="62"/>
      <c r="H239" s="62"/>
    </row>
    <row r="240" spans="1:5" ht="13.5">
      <c r="A240" s="160"/>
      <c r="B240" s="162"/>
      <c r="C240" s="162"/>
      <c r="D240" s="162"/>
      <c r="E240" s="104"/>
    </row>
    <row r="241" spans="1:5" ht="13.5">
      <c r="A241" s="324" t="s">
        <v>210</v>
      </c>
      <c r="B241" s="324"/>
      <c r="C241" s="165">
        <f>SUM(E98)</f>
        <v>35700</v>
      </c>
      <c r="D241" s="163"/>
      <c r="E241" s="104"/>
    </row>
    <row r="242" spans="1:7" ht="13.5">
      <c r="A242" s="324" t="s">
        <v>26</v>
      </c>
      <c r="B242" s="324"/>
      <c r="C242" s="165">
        <f>SUM(C243:C258)</f>
        <v>306767.20999999996</v>
      </c>
      <c r="D242" s="165">
        <f>SUM(D243:D258)</f>
        <v>490000</v>
      </c>
      <c r="E242" s="161"/>
      <c r="G242" s="199"/>
    </row>
    <row r="243" spans="1:7" ht="13.5">
      <c r="A243" s="160"/>
      <c r="B243" s="162" t="s">
        <v>148</v>
      </c>
      <c r="C243" s="161">
        <v>1000</v>
      </c>
      <c r="D243" s="161">
        <v>1000</v>
      </c>
      <c r="E243" s="36"/>
      <c r="G243" s="197"/>
    </row>
    <row r="244" spans="1:7" ht="13.5">
      <c r="A244" s="160"/>
      <c r="B244" s="164" t="s">
        <v>1</v>
      </c>
      <c r="C244" s="161">
        <f>SUM(E92,E164,E170)</f>
        <v>9996</v>
      </c>
      <c r="D244" s="11">
        <v>10000</v>
      </c>
      <c r="E244" s="52"/>
      <c r="G244" s="197"/>
    </row>
    <row r="245" spans="1:7" ht="13.5">
      <c r="A245" s="160"/>
      <c r="B245" s="164" t="s">
        <v>2</v>
      </c>
      <c r="C245" s="161">
        <f>SUM(E77)</f>
        <v>11995.199999999999</v>
      </c>
      <c r="D245" s="161">
        <v>12000</v>
      </c>
      <c r="E245" s="52"/>
      <c r="G245" s="197"/>
    </row>
    <row r="246" spans="1:7" ht="13.5">
      <c r="A246" s="160"/>
      <c r="B246" s="164" t="s">
        <v>4</v>
      </c>
      <c r="C246" s="161">
        <f>SUM(E108)</f>
        <v>12138</v>
      </c>
      <c r="D246" s="161">
        <v>252000</v>
      </c>
      <c r="E246" s="161" t="s">
        <v>209</v>
      </c>
      <c r="G246" s="197"/>
    </row>
    <row r="247" spans="1:7" ht="13.5">
      <c r="A247" s="160"/>
      <c r="B247" s="164" t="s">
        <v>3</v>
      </c>
      <c r="C247" s="161">
        <f>SUM(E45,E48)</f>
        <v>11673.9</v>
      </c>
      <c r="D247" s="161">
        <v>29000</v>
      </c>
      <c r="E247" s="161" t="s">
        <v>209</v>
      </c>
      <c r="G247" s="199"/>
    </row>
    <row r="248" spans="1:7" ht="13.5">
      <c r="A248" s="160"/>
      <c r="B248" s="164" t="s">
        <v>67</v>
      </c>
      <c r="C248" s="161">
        <f>SUM(E70)</f>
        <v>999.5999999999999</v>
      </c>
      <c r="D248" s="161">
        <v>1000</v>
      </c>
      <c r="E248" s="52"/>
      <c r="G248" s="199"/>
    </row>
    <row r="249" spans="1:7" ht="13.5">
      <c r="A249" s="160"/>
      <c r="B249" s="164" t="s">
        <v>5</v>
      </c>
      <c r="C249" s="161">
        <f>SUM(E58,E61,E205)</f>
        <v>11388.3</v>
      </c>
      <c r="D249" s="161">
        <v>20000</v>
      </c>
      <c r="G249" s="199"/>
    </row>
    <row r="250" spans="1:7" ht="13.5">
      <c r="A250" s="160"/>
      <c r="B250" s="164" t="s">
        <v>6</v>
      </c>
      <c r="C250" s="161">
        <f>SUM(E74,E173,E201)</f>
        <v>77231</v>
      </c>
      <c r="D250" s="166">
        <v>50000</v>
      </c>
      <c r="E250" s="161" t="s">
        <v>209</v>
      </c>
      <c r="G250" s="199"/>
    </row>
    <row r="251" spans="1:8" ht="13.5">
      <c r="A251" s="198"/>
      <c r="B251" s="164" t="s">
        <v>7</v>
      </c>
      <c r="C251" s="166">
        <f>SUM(E21,E24,E29,E32,E37,E42,E54,E116,E123,E126,E183)</f>
        <v>121569.20999999999</v>
      </c>
      <c r="D251" s="242">
        <v>64000</v>
      </c>
      <c r="E251" s="161" t="s">
        <v>285</v>
      </c>
      <c r="G251" s="199"/>
      <c r="H251" s="196"/>
    </row>
    <row r="252" spans="1:7" ht="13.5">
      <c r="A252" s="160"/>
      <c r="B252" s="164" t="s">
        <v>8</v>
      </c>
      <c r="C252" s="166">
        <f>SUM(E43,E75,E113,E120,E130,E144)</f>
        <v>9996</v>
      </c>
      <c r="D252" s="161">
        <v>10000</v>
      </c>
      <c r="E252" s="52"/>
      <c r="G252" s="199"/>
    </row>
    <row r="253" spans="1:7" ht="13.5">
      <c r="A253" s="160"/>
      <c r="B253" s="164" t="s">
        <v>9</v>
      </c>
      <c r="C253" s="161">
        <f>SUM(E105,E152,E178,E186,E197)</f>
        <v>6069</v>
      </c>
      <c r="D253" s="161">
        <v>6000</v>
      </c>
      <c r="E253" s="52"/>
      <c r="G253" s="199"/>
    </row>
    <row r="254" spans="1:7" ht="13.5">
      <c r="A254" s="160"/>
      <c r="B254" s="164" t="s">
        <v>22</v>
      </c>
      <c r="C254" s="161">
        <v>0</v>
      </c>
      <c r="D254" s="161">
        <v>1000</v>
      </c>
      <c r="E254" s="52"/>
      <c r="G254" s="199"/>
    </row>
    <row r="255" spans="1:7" ht="13.5">
      <c r="A255" s="160"/>
      <c r="B255" s="164" t="s">
        <v>225</v>
      </c>
      <c r="C255" s="161">
        <f>SUM(E101)</f>
        <v>22967</v>
      </c>
      <c r="D255" s="161">
        <v>23000</v>
      </c>
      <c r="E255" s="52"/>
      <c r="G255" s="199"/>
    </row>
    <row r="256" spans="1:7" ht="13.5">
      <c r="A256" s="160"/>
      <c r="B256" s="164" t="s">
        <v>10</v>
      </c>
      <c r="C256" s="166">
        <f>SUM(E67,E95,E134,E138)</f>
        <v>4984</v>
      </c>
      <c r="D256" s="161">
        <v>5000</v>
      </c>
      <c r="E256" s="161"/>
      <c r="G256" s="199"/>
    </row>
    <row r="257" spans="1:7" ht="13.5">
      <c r="A257" s="160"/>
      <c r="B257" s="164" t="s">
        <v>44</v>
      </c>
      <c r="C257" s="161">
        <f>SUM(E193)</f>
        <v>0</v>
      </c>
      <c r="D257" s="161">
        <v>0</v>
      </c>
      <c r="E257" s="52"/>
      <c r="G257" s="199"/>
    </row>
    <row r="258" spans="1:7" ht="13.5">
      <c r="A258" s="160"/>
      <c r="B258" s="164" t="s">
        <v>82</v>
      </c>
      <c r="C258" s="161">
        <f>SUM(E64)</f>
        <v>4760</v>
      </c>
      <c r="D258" s="161">
        <v>6000</v>
      </c>
      <c r="E258" s="52"/>
      <c r="G258" s="199"/>
    </row>
    <row r="259" spans="1:5" ht="13.5">
      <c r="A259" s="324"/>
      <c r="B259" s="324"/>
      <c r="C259" s="161"/>
      <c r="D259" s="165"/>
      <c r="E259" s="36"/>
    </row>
    <row r="260" spans="1:5" ht="14.25">
      <c r="A260" s="162" t="s">
        <v>84</v>
      </c>
      <c r="B260" s="167"/>
      <c r="C260" s="165">
        <f>SUM(C261:C261)</f>
        <v>300000</v>
      </c>
      <c r="D260" s="165">
        <v>300000</v>
      </c>
      <c r="E260" s="133"/>
    </row>
    <row r="261" spans="1:5" ht="13.5">
      <c r="A261" s="162"/>
      <c r="B261" s="162" t="s">
        <v>102</v>
      </c>
      <c r="C261" s="161">
        <v>300000</v>
      </c>
      <c r="D261" s="161">
        <v>300000</v>
      </c>
      <c r="E261" s="52"/>
    </row>
    <row r="262" spans="1:5" ht="13.5">
      <c r="A262" s="45"/>
      <c r="B262" s="45"/>
      <c r="C262" s="36"/>
      <c r="D262" s="30"/>
      <c r="E262" s="36"/>
    </row>
    <row r="272" spans="2:8" ht="12.75">
      <c r="B272" s="46"/>
      <c r="C272" s="6"/>
      <c r="D272" s="18"/>
      <c r="E272" s="18"/>
      <c r="F272" s="12"/>
      <c r="G272" s="12"/>
      <c r="H272" s="12"/>
    </row>
  </sheetData>
  <sheetProtection/>
  <mergeCells count="74">
    <mergeCell ref="E165:E168"/>
    <mergeCell ref="C131:C132"/>
    <mergeCell ref="D109:D111"/>
    <mergeCell ref="D25:D26"/>
    <mergeCell ref="E49:E51"/>
    <mergeCell ref="D49:D51"/>
    <mergeCell ref="D33:D34"/>
    <mergeCell ref="E33:E34"/>
    <mergeCell ref="C42:C43"/>
    <mergeCell ref="E25:E26"/>
    <mergeCell ref="A259:B259"/>
    <mergeCell ref="A237:H237"/>
    <mergeCell ref="A242:B242"/>
    <mergeCell ref="A241:B241"/>
    <mergeCell ref="A175:A176"/>
    <mergeCell ref="B144:C144"/>
    <mergeCell ref="E139:E142"/>
    <mergeCell ref="A187:A188"/>
    <mergeCell ref="B187:B188"/>
    <mergeCell ref="A78:A90"/>
    <mergeCell ref="E78:E90"/>
    <mergeCell ref="A109:A111"/>
    <mergeCell ref="B109:B111"/>
    <mergeCell ref="B21:C21"/>
    <mergeCell ref="B78:B90"/>
    <mergeCell ref="D78:D90"/>
    <mergeCell ref="E109:E111"/>
    <mergeCell ref="A33:A34"/>
    <mergeCell ref="B33:B34"/>
    <mergeCell ref="A9:C9"/>
    <mergeCell ref="C102:C103"/>
    <mergeCell ref="A14:H14"/>
    <mergeCell ref="F18:F19"/>
    <mergeCell ref="G18:G19"/>
    <mergeCell ref="A153:A159"/>
    <mergeCell ref="A139:A142"/>
    <mergeCell ref="B139:B142"/>
    <mergeCell ref="D139:D142"/>
    <mergeCell ref="C55:C56"/>
    <mergeCell ref="A15:H15"/>
    <mergeCell ref="A18:A19"/>
    <mergeCell ref="B18:B19"/>
    <mergeCell ref="C18:C19"/>
    <mergeCell ref="D18:E18"/>
    <mergeCell ref="H18:H19"/>
    <mergeCell ref="A145:A150"/>
    <mergeCell ref="B145:B150"/>
    <mergeCell ref="D145:D150"/>
    <mergeCell ref="E145:E150"/>
    <mergeCell ref="A135:A136"/>
    <mergeCell ref="B135:B136"/>
    <mergeCell ref="D135:D136"/>
    <mergeCell ref="E135:E136"/>
    <mergeCell ref="D187:D188"/>
    <mergeCell ref="E187:E188"/>
    <mergeCell ref="B153:B159"/>
    <mergeCell ref="D153:D159"/>
    <mergeCell ref="E153:E159"/>
    <mergeCell ref="A165:A168"/>
    <mergeCell ref="B165:B168"/>
    <mergeCell ref="D165:D168"/>
    <mergeCell ref="B175:B176"/>
    <mergeCell ref="D175:D176"/>
    <mergeCell ref="A198:A199"/>
    <mergeCell ref="B198:B199"/>
    <mergeCell ref="D198:D199"/>
    <mergeCell ref="E198:E199"/>
    <mergeCell ref="C16:D16"/>
    <mergeCell ref="E175:E176"/>
    <mergeCell ref="A179:A181"/>
    <mergeCell ref="B179:B181"/>
    <mergeCell ref="D179:D181"/>
    <mergeCell ref="E179:E181"/>
  </mergeCells>
  <printOptions/>
  <pageMargins left="0.7" right="0.37" top="0.51" bottom="0.5" header="0.3" footer="0.22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Mihaela Mara</cp:lastModifiedBy>
  <cp:lastPrinted>2021-05-20T04:53:15Z</cp:lastPrinted>
  <dcterms:created xsi:type="dcterms:W3CDTF">2006-12-28T08:24:43Z</dcterms:created>
  <dcterms:modified xsi:type="dcterms:W3CDTF">2021-07-01T06:31:54Z</dcterms:modified>
  <cp:category/>
  <cp:version/>
  <cp:contentType/>
  <cp:contentStatus/>
</cp:coreProperties>
</file>